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6000_COMM_AFF_CORPO\16400_Sites_internet et médias sociaux\16451_DocsWEB-2\Cartes-statistiques\Tableaux_stats\Habitation\"/>
    </mc:Choice>
  </mc:AlternateContent>
  <bookViews>
    <workbookView xWindow="0" yWindow="0" windowWidth="23040" windowHeight="9396"/>
  </bookViews>
  <sheets>
    <sheet name="Mchantier totales CMQ" sheetId="1" r:id="rId1"/>
    <sheet name="Type construction" sheetId="2" r:id="rId2"/>
    <sheet name="Type marché" sheetId="3" r:id="rId3"/>
  </sheets>
  <definedNames>
    <definedName name="_xlnm.Print_Area" localSheetId="0">'Mchantier totales CMQ'!$A$1:$AF$41</definedName>
  </definedNames>
  <calcPr calcId="152511"/>
</workbook>
</file>

<file path=xl/calcChain.xml><?xml version="1.0" encoding="utf-8"?>
<calcChain xmlns="http://schemas.openxmlformats.org/spreadsheetml/2006/main">
  <c r="AF37" i="1" l="1"/>
  <c r="AD37" i="1"/>
  <c r="AC39" i="1"/>
  <c r="AC40" i="1"/>
  <c r="AC41" i="1"/>
  <c r="AC7" i="1"/>
  <c r="AC8" i="1"/>
  <c r="AC9" i="1"/>
  <c r="AC10" i="1"/>
  <c r="AC12" i="1"/>
  <c r="AC13" i="1"/>
  <c r="AC14" i="1"/>
  <c r="AC15" i="1"/>
  <c r="AC16" i="1"/>
  <c r="AC17" i="1"/>
  <c r="AC18" i="1"/>
  <c r="AC19" i="1"/>
  <c r="AC20" i="1"/>
  <c r="AC22" i="1"/>
  <c r="AC23" i="1"/>
  <c r="AC24" i="1"/>
  <c r="AC25" i="1"/>
  <c r="AC26" i="1"/>
  <c r="AC27" i="1"/>
  <c r="AC28" i="1"/>
  <c r="AC29" i="1"/>
  <c r="AC31" i="1"/>
  <c r="AC32" i="1"/>
  <c r="AC33" i="1"/>
  <c r="AC34" i="1"/>
  <c r="AC35" i="1"/>
  <c r="AC36" i="1"/>
  <c r="Z76" i="1" l="1"/>
  <c r="Z83" i="1" l="1"/>
  <c r="Z82" i="1"/>
  <c r="Z81" i="1"/>
  <c r="Z80" i="1"/>
  <c r="Z79" i="1"/>
  <c r="Z78" i="1"/>
  <c r="Z77" i="1"/>
  <c r="Z75" i="1"/>
  <c r="Z74" i="1"/>
  <c r="Z72" i="1"/>
  <c r="Z73" i="1"/>
  <c r="G71" i="1"/>
  <c r="H71" i="1"/>
  <c r="I71" i="1"/>
  <c r="J71" i="1"/>
  <c r="K71" i="1"/>
  <c r="L71" i="1"/>
  <c r="M71" i="1"/>
  <c r="N71" i="1"/>
  <c r="O71" i="1"/>
  <c r="P71" i="1"/>
  <c r="Q71" i="1"/>
  <c r="R71" i="1"/>
  <c r="S71" i="1"/>
  <c r="T71" i="1"/>
  <c r="U71" i="1"/>
  <c r="V71" i="1"/>
  <c r="W71" i="1"/>
  <c r="X71" i="1"/>
  <c r="Y71" i="1"/>
  <c r="Z71" i="1"/>
  <c r="AA71" i="1"/>
  <c r="F71" i="1"/>
  <c r="Z70" i="1"/>
  <c r="G21" i="1"/>
  <c r="H21" i="1"/>
  <c r="I21" i="1"/>
  <c r="J21" i="1"/>
  <c r="K21" i="1"/>
  <c r="L21" i="1"/>
  <c r="M21" i="1"/>
  <c r="N21" i="1"/>
  <c r="O21" i="1"/>
  <c r="P21" i="1"/>
  <c r="Q21" i="1"/>
  <c r="R21" i="1"/>
  <c r="S21" i="1"/>
  <c r="T21" i="1"/>
  <c r="U21" i="1"/>
  <c r="V21" i="1"/>
  <c r="W21" i="1"/>
  <c r="X21" i="1"/>
  <c r="Y21" i="1"/>
  <c r="Z21" i="1"/>
  <c r="Z68" i="1" s="1"/>
  <c r="AA21" i="1"/>
  <c r="F21" i="1"/>
  <c r="Z67" i="1"/>
  <c r="Z66" i="1"/>
  <c r="Z65" i="1"/>
  <c r="Z64" i="1"/>
  <c r="AB64" i="1"/>
  <c r="Z63" i="1"/>
  <c r="Z62" i="1"/>
  <c r="Z61" i="1"/>
  <c r="Z60" i="1"/>
  <c r="Z59" i="1"/>
  <c r="Z58" i="1"/>
  <c r="Z57" i="1"/>
  <c r="Z56" i="1"/>
  <c r="Z55" i="1"/>
  <c r="Z54" i="1"/>
  <c r="Z53" i="1"/>
  <c r="AC21" i="1" l="1"/>
  <c r="BK71" i="3"/>
  <c r="BL71" i="3"/>
  <c r="BM71" i="3"/>
  <c r="BJ71" i="3"/>
  <c r="BK52" i="3"/>
  <c r="BL52" i="3"/>
  <c r="BM52" i="3"/>
  <c r="BJ52" i="3"/>
  <c r="BM73" i="3"/>
  <c r="BL73" i="3"/>
  <c r="BK73" i="3"/>
  <c r="BJ73" i="3"/>
  <c r="BL74" i="3"/>
  <c r="BL75" i="3"/>
  <c r="BL76" i="3"/>
  <c r="BL77" i="3"/>
  <c r="BL72" i="3"/>
  <c r="BK74" i="3"/>
  <c r="BK75" i="3"/>
  <c r="BK76" i="3"/>
  <c r="BK77" i="3"/>
  <c r="BK72" i="3"/>
  <c r="BL64" i="3"/>
  <c r="BL65" i="3"/>
  <c r="BL66" i="3"/>
  <c r="BK64" i="3"/>
  <c r="BK65" i="3"/>
  <c r="BK66" i="3"/>
  <c r="BJ74" i="3"/>
  <c r="BJ75" i="3"/>
  <c r="BJ76" i="3"/>
  <c r="BJ77" i="3"/>
  <c r="BJ72" i="3"/>
  <c r="BJ64" i="3"/>
  <c r="BJ65" i="3"/>
  <c r="BJ66" i="3"/>
  <c r="BL54" i="3"/>
  <c r="BL55" i="3"/>
  <c r="BL56" i="3"/>
  <c r="BL57" i="3"/>
  <c r="BL58" i="3"/>
  <c r="BL59" i="3"/>
  <c r="BL60" i="3"/>
  <c r="BL61" i="3"/>
  <c r="BL53" i="3"/>
  <c r="BK54" i="3"/>
  <c r="BK55" i="3"/>
  <c r="BK56" i="3"/>
  <c r="BK57" i="3"/>
  <c r="BK58" i="3"/>
  <c r="BK59" i="3"/>
  <c r="BK60" i="3"/>
  <c r="BK61" i="3"/>
  <c r="BK53" i="3"/>
  <c r="BJ54" i="3"/>
  <c r="BJ55" i="3"/>
  <c r="BJ56" i="3"/>
  <c r="BJ57" i="3"/>
  <c r="BJ58" i="3"/>
  <c r="BJ59" i="3"/>
  <c r="BJ60" i="3"/>
  <c r="BJ61" i="3"/>
  <c r="BJ53" i="3"/>
  <c r="BL51" i="3"/>
  <c r="BK51" i="3"/>
  <c r="BJ51" i="3"/>
  <c r="BL49" i="3"/>
  <c r="BL50" i="3"/>
  <c r="BL48" i="3"/>
  <c r="BK49" i="3"/>
  <c r="BK50" i="3"/>
  <c r="BK48" i="3"/>
  <c r="BJ48" i="3"/>
  <c r="BJ49" i="3"/>
  <c r="BJ50" i="3"/>
  <c r="BK47" i="3" l="1"/>
  <c r="BL47" i="3"/>
  <c r="BM47" i="3"/>
  <c r="BJ47" i="3"/>
  <c r="BM77" i="2"/>
  <c r="BM78" i="2"/>
  <c r="BM79" i="2"/>
  <c r="BM80" i="2"/>
  <c r="BM75" i="2"/>
  <c r="BL77" i="2"/>
  <c r="BL78" i="2"/>
  <c r="BL79" i="2"/>
  <c r="BL80" i="2"/>
  <c r="BL75" i="2"/>
  <c r="BK77" i="2"/>
  <c r="BK78" i="2"/>
  <c r="BK79" i="2"/>
  <c r="BK80" i="2"/>
  <c r="BK75" i="2"/>
  <c r="BM67" i="2"/>
  <c r="BM68" i="2"/>
  <c r="BM69" i="2"/>
  <c r="BL67" i="2"/>
  <c r="BL68" i="2"/>
  <c r="BL69" i="2"/>
  <c r="BK67" i="2"/>
  <c r="BK68" i="2"/>
  <c r="BK69" i="2"/>
  <c r="BM57" i="2"/>
  <c r="BM58" i="2"/>
  <c r="BM59" i="2"/>
  <c r="BM60" i="2"/>
  <c r="BM61" i="2"/>
  <c r="BM62" i="2"/>
  <c r="BM63" i="2"/>
  <c r="BM64" i="2"/>
  <c r="BM56" i="2"/>
  <c r="BL57" i="2"/>
  <c r="BL58" i="2"/>
  <c r="BL59" i="2"/>
  <c r="BL60" i="2"/>
  <c r="BL61" i="2"/>
  <c r="BL62" i="2"/>
  <c r="BL63" i="2"/>
  <c r="BL64" i="2"/>
  <c r="BL56" i="2"/>
  <c r="BK57" i="2"/>
  <c r="BK58" i="2"/>
  <c r="BK59" i="2"/>
  <c r="BK60" i="2"/>
  <c r="BK61" i="2"/>
  <c r="BK62" i="2"/>
  <c r="BK63" i="2"/>
  <c r="BK64" i="2"/>
  <c r="BK56" i="2"/>
  <c r="BK74" i="2"/>
  <c r="BL74" i="2"/>
  <c r="BM74" i="2"/>
  <c r="BJ74" i="2"/>
  <c r="BJ77" i="2"/>
  <c r="BJ78" i="2"/>
  <c r="BJ79" i="2"/>
  <c r="BJ80" i="2"/>
  <c r="BJ75" i="2"/>
  <c r="BJ67" i="2"/>
  <c r="BJ68" i="2"/>
  <c r="BJ69" i="2"/>
  <c r="BJ57" i="2"/>
  <c r="BJ58" i="2"/>
  <c r="BJ59" i="2"/>
  <c r="BJ60" i="2"/>
  <c r="BJ61" i="2"/>
  <c r="BJ62" i="2"/>
  <c r="BJ63" i="2"/>
  <c r="BJ64" i="2"/>
  <c r="BJ56" i="2"/>
  <c r="BK55" i="2"/>
  <c r="BL55" i="2"/>
  <c r="BM55" i="2"/>
  <c r="BJ55" i="2"/>
  <c r="BK54" i="2"/>
  <c r="BL54" i="2"/>
  <c r="BM54" i="2"/>
  <c r="BJ54" i="2"/>
  <c r="BK53" i="2"/>
  <c r="BL53" i="2"/>
  <c r="BM53" i="2"/>
  <c r="BJ53" i="2"/>
  <c r="BK52" i="2"/>
  <c r="BL52" i="2"/>
  <c r="BM52" i="2"/>
  <c r="BJ52" i="2"/>
  <c r="BK51" i="2"/>
  <c r="BL51" i="2"/>
  <c r="BM51" i="2"/>
  <c r="BJ51" i="2"/>
  <c r="BK50" i="2"/>
  <c r="BL50" i="2"/>
  <c r="BM50" i="2"/>
  <c r="BJ50" i="2"/>
  <c r="BK8" i="2"/>
  <c r="BK7" i="2" s="1"/>
  <c r="BL7" i="2"/>
  <c r="BJ7" i="2"/>
  <c r="BL11" i="3"/>
  <c r="BM9" i="3"/>
  <c r="BM10" i="3"/>
  <c r="BM8" i="3"/>
  <c r="BM40" i="3"/>
  <c r="BM37" i="3"/>
  <c r="BM36" i="3"/>
  <c r="BM35" i="3"/>
  <c r="BM34" i="3"/>
  <c r="BM33" i="3"/>
  <c r="BM32" i="3"/>
  <c r="BL31" i="3"/>
  <c r="BK31" i="3"/>
  <c r="BJ31" i="3"/>
  <c r="BM26" i="3"/>
  <c r="BM25" i="3"/>
  <c r="BM24" i="3"/>
  <c r="BM21" i="3"/>
  <c r="BM20" i="3"/>
  <c r="BM19" i="3"/>
  <c r="BM18" i="3"/>
  <c r="BM17" i="3"/>
  <c r="BM16" i="3"/>
  <c r="BM15" i="3"/>
  <c r="BM14" i="3"/>
  <c r="BM13" i="3"/>
  <c r="BL12" i="3"/>
  <c r="BK12" i="3"/>
  <c r="BJ12" i="3"/>
  <c r="BM11" i="3"/>
  <c r="BL7" i="3"/>
  <c r="BK7" i="3"/>
  <c r="BJ7" i="3"/>
  <c r="BK20" i="2"/>
  <c r="BK31" i="2"/>
  <c r="BL31" i="2"/>
  <c r="BJ31" i="2"/>
  <c r="BJ38" i="2" s="1"/>
  <c r="BK22" i="2"/>
  <c r="BL22" i="2"/>
  <c r="BJ22" i="2"/>
  <c r="BK12" i="2"/>
  <c r="BL12" i="2"/>
  <c r="BJ12" i="2"/>
  <c r="BK11" i="2"/>
  <c r="BM33" i="2"/>
  <c r="BM34" i="2"/>
  <c r="BM35" i="2"/>
  <c r="BM36" i="2"/>
  <c r="BM37" i="2"/>
  <c r="BM32" i="2"/>
  <c r="BM24" i="2"/>
  <c r="BM25" i="2"/>
  <c r="BM26" i="2"/>
  <c r="BM14" i="2"/>
  <c r="BM15" i="2"/>
  <c r="BM16" i="2"/>
  <c r="BM17" i="2"/>
  <c r="BM18" i="2"/>
  <c r="BM19" i="2"/>
  <c r="BM20" i="2"/>
  <c r="BM21" i="2"/>
  <c r="BM13" i="2"/>
  <c r="BM11" i="2"/>
  <c r="BM9" i="2"/>
  <c r="BM10" i="2"/>
  <c r="BM8" i="2"/>
  <c r="BM7" i="2" s="1"/>
  <c r="BM31" i="3" l="1"/>
  <c r="BM7" i="3"/>
  <c r="BM12" i="3"/>
  <c r="BL38" i="2"/>
  <c r="BK38" i="2"/>
  <c r="BM31" i="2"/>
  <c r="BM22" i="2"/>
  <c r="BM12" i="2"/>
  <c r="AF32" i="1"/>
  <c r="AF33" i="1"/>
  <c r="AF34" i="1"/>
  <c r="AF35" i="1"/>
  <c r="AF36" i="1"/>
  <c r="AF31" i="1"/>
  <c r="AF13" i="1"/>
  <c r="AF14" i="1"/>
  <c r="AF15" i="1"/>
  <c r="AF16" i="1"/>
  <c r="AF17" i="1"/>
  <c r="AF18" i="1"/>
  <c r="AF19" i="1"/>
  <c r="AF20" i="1"/>
  <c r="AF12" i="1"/>
  <c r="AF10" i="1"/>
  <c r="AF8" i="1"/>
  <c r="AF9" i="1"/>
  <c r="AF7" i="1"/>
  <c r="AD32" i="1"/>
  <c r="AD33" i="1"/>
  <c r="AD34" i="1"/>
  <c r="AD35" i="1"/>
  <c r="AD36" i="1"/>
  <c r="AD31" i="1"/>
  <c r="AD13" i="1"/>
  <c r="AD14" i="1"/>
  <c r="AD15" i="1"/>
  <c r="AD16" i="1"/>
  <c r="AD17" i="1"/>
  <c r="AD18" i="1"/>
  <c r="AD19" i="1"/>
  <c r="AD20" i="1"/>
  <c r="AD12" i="1"/>
  <c r="AD10" i="1"/>
  <c r="AD8" i="1"/>
  <c r="AD9" i="1"/>
  <c r="AD7" i="1"/>
  <c r="AA30" i="1"/>
  <c r="AA11" i="1"/>
  <c r="AA37" i="1" s="1"/>
  <c r="AA6" i="1"/>
  <c r="AA78" i="1" l="1"/>
  <c r="AA83" i="1"/>
  <c r="AA81" i="1"/>
  <c r="AA79" i="1"/>
  <c r="AA77" i="1"/>
  <c r="AA72" i="1"/>
  <c r="AA80" i="1"/>
  <c r="AA68" i="1"/>
  <c r="AA70" i="1"/>
  <c r="AA82" i="1"/>
  <c r="AA65" i="1"/>
  <c r="AA62" i="1"/>
  <c r="AA58" i="1"/>
  <c r="AA54" i="1"/>
  <c r="AA53" i="1"/>
  <c r="AA67" i="1"/>
  <c r="AA64" i="1"/>
  <c r="AA61" i="1"/>
  <c r="AA57" i="1"/>
  <c r="AA66" i="1"/>
  <c r="AA63" i="1"/>
  <c r="AA59" i="1"/>
  <c r="AA55" i="1"/>
  <c r="AA60" i="1"/>
  <c r="AA56" i="1"/>
  <c r="BJ65" i="2"/>
  <c r="BK65" i="2"/>
  <c r="BM65" i="2"/>
  <c r="BL65" i="2"/>
  <c r="BM38" i="2"/>
  <c r="BF38" i="2"/>
  <c r="BG38" i="2"/>
  <c r="BH38" i="2"/>
  <c r="BE38" i="2"/>
  <c r="BA38" i="2"/>
  <c r="BB38" i="2"/>
  <c r="BC38" i="2"/>
  <c r="AZ38" i="2"/>
  <c r="AV38" i="2"/>
  <c r="AW38" i="2"/>
  <c r="AX38" i="2"/>
  <c r="AU38" i="2"/>
  <c r="AQ38" i="2"/>
  <c r="AR38" i="2"/>
  <c r="AS38" i="2"/>
  <c r="AP38" i="2"/>
  <c r="AL38" i="2"/>
  <c r="AM38" i="2"/>
  <c r="AN38" i="2"/>
  <c r="AK38" i="2"/>
  <c r="AG38" i="2"/>
  <c r="AH38" i="2"/>
  <c r="AI38" i="2"/>
  <c r="AF38" i="2"/>
  <c r="AB38" i="2"/>
  <c r="AC38" i="2"/>
  <c r="AD38" i="2"/>
  <c r="AA38" i="2"/>
  <c r="W38" i="2"/>
  <c r="X38" i="2"/>
  <c r="Y38" i="2"/>
  <c r="V38" i="2"/>
  <c r="R38" i="2"/>
  <c r="S38" i="2"/>
  <c r="T38" i="2"/>
  <c r="Q38" i="2"/>
  <c r="M38" i="2"/>
  <c r="N38" i="2"/>
  <c r="O38" i="2"/>
  <c r="L38" i="2"/>
  <c r="H38" i="2"/>
  <c r="I38" i="2"/>
  <c r="J38" i="2"/>
  <c r="G38" i="2"/>
  <c r="C38" i="2"/>
  <c r="D38" i="2"/>
  <c r="E38" i="2"/>
  <c r="B38" i="2" l="1"/>
  <c r="BF22" i="2"/>
  <c r="BG22" i="2"/>
  <c r="BH22" i="2"/>
  <c r="BE22" i="2"/>
  <c r="BA22" i="2"/>
  <c r="BB22" i="2"/>
  <c r="BC22" i="2"/>
  <c r="AZ22" i="2"/>
  <c r="AV22" i="2"/>
  <c r="AW22" i="2"/>
  <c r="AX22" i="2"/>
  <c r="AU22" i="2"/>
  <c r="AQ22" i="2"/>
  <c r="AR22" i="2"/>
  <c r="AS22" i="2"/>
  <c r="AP22" i="2"/>
  <c r="AL22" i="2"/>
  <c r="AM22" i="2"/>
  <c r="AN22" i="2"/>
  <c r="AK22" i="2"/>
  <c r="AG22" i="2"/>
  <c r="AH22" i="2"/>
  <c r="AI22" i="2"/>
  <c r="AF22" i="2"/>
  <c r="AB22" i="2"/>
  <c r="AC22" i="2"/>
  <c r="AD22" i="2"/>
  <c r="AA22" i="2"/>
  <c r="W22" i="2"/>
  <c r="X22" i="2"/>
  <c r="Y22" i="2"/>
  <c r="V22" i="2"/>
  <c r="R22" i="2"/>
  <c r="S22" i="2"/>
  <c r="T22" i="2"/>
  <c r="Q22" i="2"/>
  <c r="M22" i="2"/>
  <c r="N22" i="2"/>
  <c r="O22" i="2"/>
  <c r="L22" i="2"/>
  <c r="H22" i="2"/>
  <c r="I22" i="2"/>
  <c r="J22" i="2"/>
  <c r="G22" i="2"/>
  <c r="C22" i="2"/>
  <c r="D22" i="2"/>
  <c r="E22" i="2"/>
  <c r="B22" i="2"/>
  <c r="F37" i="1"/>
  <c r="F76" i="1" s="1"/>
  <c r="G37" i="1"/>
  <c r="G76" i="1" s="1"/>
  <c r="H37" i="1"/>
  <c r="H76" i="1" s="1"/>
  <c r="I37" i="1"/>
  <c r="I76" i="1" s="1"/>
  <c r="H80" i="1" l="1"/>
  <c r="H75" i="1"/>
  <c r="H69" i="1"/>
  <c r="H83" i="1"/>
  <c r="H79" i="1"/>
  <c r="H77" i="1"/>
  <c r="H74" i="1"/>
  <c r="H81" i="1"/>
  <c r="H82" i="1"/>
  <c r="H78" i="1"/>
  <c r="H72" i="1"/>
  <c r="H70" i="1"/>
  <c r="H73" i="1"/>
  <c r="H68" i="1"/>
  <c r="G83" i="1"/>
  <c r="G79" i="1"/>
  <c r="G77" i="1"/>
  <c r="G74" i="1"/>
  <c r="G82" i="1"/>
  <c r="G78" i="1"/>
  <c r="G72" i="1"/>
  <c r="G70" i="1"/>
  <c r="G81" i="1"/>
  <c r="G73" i="1"/>
  <c r="G80" i="1"/>
  <c r="G75" i="1"/>
  <c r="G69" i="1"/>
  <c r="G68" i="1"/>
  <c r="F81" i="1"/>
  <c r="F73" i="1"/>
  <c r="F69" i="1"/>
  <c r="F80" i="1"/>
  <c r="F77" i="1"/>
  <c r="F72" i="1"/>
  <c r="F83" i="1"/>
  <c r="F79" i="1"/>
  <c r="F75" i="1"/>
  <c r="F70" i="1"/>
  <c r="F82" i="1"/>
  <c r="F78" i="1"/>
  <c r="F74" i="1"/>
  <c r="F68" i="1"/>
  <c r="I81" i="1"/>
  <c r="I73" i="1"/>
  <c r="I80" i="1"/>
  <c r="I75" i="1"/>
  <c r="I69" i="1"/>
  <c r="I82" i="1"/>
  <c r="I83" i="1"/>
  <c r="I79" i="1"/>
  <c r="I77" i="1"/>
  <c r="I74" i="1"/>
  <c r="I78" i="1"/>
  <c r="I72" i="1"/>
  <c r="I70" i="1"/>
  <c r="I68" i="1"/>
  <c r="H66" i="1"/>
  <c r="H63" i="1"/>
  <c r="H59" i="1"/>
  <c r="H55" i="1"/>
  <c r="H65" i="1"/>
  <c r="H62" i="1"/>
  <c r="H58" i="1"/>
  <c r="H54" i="1"/>
  <c r="H67" i="1"/>
  <c r="H60" i="1"/>
  <c r="H56" i="1"/>
  <c r="H61" i="1"/>
  <c r="H64" i="1"/>
  <c r="H57" i="1"/>
  <c r="H53" i="1"/>
  <c r="G65" i="1"/>
  <c r="G62" i="1"/>
  <c r="G58" i="1"/>
  <c r="G54" i="1"/>
  <c r="G67" i="1"/>
  <c r="G64" i="1"/>
  <c r="G61" i="1"/>
  <c r="G57" i="1"/>
  <c r="G53" i="1"/>
  <c r="G66" i="1"/>
  <c r="G63" i="1"/>
  <c r="G59" i="1"/>
  <c r="G55" i="1"/>
  <c r="G60" i="1"/>
  <c r="G56" i="1"/>
  <c r="I67" i="1"/>
  <c r="I60" i="1"/>
  <c r="I56" i="1"/>
  <c r="I66" i="1"/>
  <c r="I63" i="1"/>
  <c r="I59" i="1"/>
  <c r="I55" i="1"/>
  <c r="I64" i="1"/>
  <c r="I61" i="1"/>
  <c r="I57" i="1"/>
  <c r="I53" i="1"/>
  <c r="I62" i="1"/>
  <c r="I58" i="1"/>
  <c r="I54" i="1"/>
  <c r="I65" i="1"/>
  <c r="F65" i="1"/>
  <c r="F64" i="1"/>
  <c r="F60" i="1"/>
  <c r="F58" i="1"/>
  <c r="F54" i="1"/>
  <c r="F63" i="1"/>
  <c r="F56" i="1"/>
  <c r="F66" i="1"/>
  <c r="F62" i="1"/>
  <c r="F59" i="1"/>
  <c r="F57" i="1"/>
  <c r="F55" i="1"/>
  <c r="F53" i="1"/>
  <c r="F61" i="1"/>
  <c r="F67" i="1"/>
  <c r="AA7" i="2"/>
  <c r="AF7" i="2"/>
  <c r="AK7" i="2"/>
  <c r="AP7" i="2"/>
  <c r="AU7" i="2"/>
  <c r="AZ7" i="2"/>
  <c r="BE7" i="2"/>
  <c r="H80" i="3" l="1"/>
  <c r="I77" i="3"/>
  <c r="AH76" i="3"/>
  <c r="I76" i="3"/>
  <c r="BB75" i="3"/>
  <c r="AR75" i="3"/>
  <c r="I75" i="3"/>
  <c r="I74" i="3"/>
  <c r="I73" i="3"/>
  <c r="I72" i="3"/>
  <c r="V66" i="3"/>
  <c r="O66" i="3"/>
  <c r="N66" i="3"/>
  <c r="M66" i="3"/>
  <c r="L66" i="3"/>
  <c r="J66" i="3"/>
  <c r="I66" i="3"/>
  <c r="H66" i="3"/>
  <c r="G66" i="3"/>
  <c r="E66" i="3"/>
  <c r="D66" i="3"/>
  <c r="C66" i="3"/>
  <c r="B66" i="3"/>
  <c r="O65" i="3"/>
  <c r="N65" i="3"/>
  <c r="M65" i="3"/>
  <c r="L65" i="3"/>
  <c r="J65" i="3"/>
  <c r="I65" i="3"/>
  <c r="H65" i="3"/>
  <c r="G65" i="3"/>
  <c r="E65" i="3"/>
  <c r="D65" i="3"/>
  <c r="C65" i="3"/>
  <c r="B65" i="3"/>
  <c r="AF64" i="3"/>
  <c r="O64" i="3"/>
  <c r="N64" i="3"/>
  <c r="M64" i="3"/>
  <c r="L64" i="3"/>
  <c r="J64" i="3"/>
  <c r="I64" i="3"/>
  <c r="H64" i="3"/>
  <c r="G64" i="3"/>
  <c r="E64" i="3"/>
  <c r="D64" i="3"/>
  <c r="C64" i="3"/>
  <c r="B64" i="3"/>
  <c r="AC61" i="3"/>
  <c r="O61" i="3"/>
  <c r="N61" i="3"/>
  <c r="M61" i="3"/>
  <c r="L61" i="3"/>
  <c r="J61" i="3"/>
  <c r="I61" i="3"/>
  <c r="H61" i="3"/>
  <c r="G61" i="3"/>
  <c r="E61" i="3"/>
  <c r="D61" i="3"/>
  <c r="C61" i="3"/>
  <c r="B61" i="3"/>
  <c r="BB60" i="3"/>
  <c r="AH60" i="3"/>
  <c r="O60" i="3"/>
  <c r="N60" i="3"/>
  <c r="M60" i="3"/>
  <c r="L60" i="3"/>
  <c r="J60" i="3"/>
  <c r="I60" i="3"/>
  <c r="H60" i="3"/>
  <c r="G60" i="3"/>
  <c r="E60" i="3"/>
  <c r="D60" i="3"/>
  <c r="C60" i="3"/>
  <c r="B60" i="3"/>
  <c r="BG59" i="3"/>
  <c r="AM59" i="3"/>
  <c r="S59" i="3"/>
  <c r="O59" i="3"/>
  <c r="N59" i="3"/>
  <c r="M59" i="3"/>
  <c r="L59" i="3"/>
  <c r="J59" i="3"/>
  <c r="I59" i="3"/>
  <c r="H59" i="3"/>
  <c r="G59" i="3"/>
  <c r="E59" i="3"/>
  <c r="D59" i="3"/>
  <c r="C59" i="3"/>
  <c r="B59" i="3"/>
  <c r="AR58" i="3"/>
  <c r="X58" i="3"/>
  <c r="O58" i="3"/>
  <c r="N58" i="3"/>
  <c r="M58" i="3"/>
  <c r="L58" i="3"/>
  <c r="J58" i="3"/>
  <c r="I58" i="3"/>
  <c r="H58" i="3"/>
  <c r="G58" i="3"/>
  <c r="E58" i="3"/>
  <c r="D58" i="3"/>
  <c r="C58" i="3"/>
  <c r="B58" i="3"/>
  <c r="AW57" i="3"/>
  <c r="AC57" i="3"/>
  <c r="O57" i="3"/>
  <c r="N57" i="3"/>
  <c r="M57" i="3"/>
  <c r="L57" i="3"/>
  <c r="J57" i="3"/>
  <c r="I57" i="3"/>
  <c r="H57" i="3"/>
  <c r="G57" i="3"/>
  <c r="E57" i="3"/>
  <c r="D57" i="3"/>
  <c r="C57" i="3"/>
  <c r="B57" i="3"/>
  <c r="BB56" i="3"/>
  <c r="AH56" i="3"/>
  <c r="E55" i="3"/>
  <c r="D55" i="3"/>
  <c r="C55" i="3"/>
  <c r="B55" i="3"/>
  <c r="BG54" i="3"/>
  <c r="AM54" i="3"/>
  <c r="S54" i="3"/>
  <c r="O54" i="3"/>
  <c r="N54" i="3"/>
  <c r="M54" i="3"/>
  <c r="L54" i="3"/>
  <c r="J54" i="3"/>
  <c r="I54" i="3"/>
  <c r="H54" i="3"/>
  <c r="G54" i="3"/>
  <c r="E54" i="3"/>
  <c r="D54" i="3"/>
  <c r="C54" i="3"/>
  <c r="B54" i="3"/>
  <c r="AR53" i="3"/>
  <c r="AI53" i="3"/>
  <c r="AD53" i="3"/>
  <c r="AC53" i="3"/>
  <c r="AB53" i="3"/>
  <c r="AA53" i="3"/>
  <c r="T53" i="3"/>
  <c r="O53" i="3"/>
  <c r="N53" i="3"/>
  <c r="M53" i="3"/>
  <c r="L53" i="3"/>
  <c r="J53" i="3"/>
  <c r="I53" i="3"/>
  <c r="H53" i="3"/>
  <c r="G53" i="3"/>
  <c r="E53" i="3"/>
  <c r="D53" i="3"/>
  <c r="C53" i="3"/>
  <c r="B53" i="3"/>
  <c r="O52" i="3"/>
  <c r="N52" i="3"/>
  <c r="M52" i="3"/>
  <c r="L52" i="3"/>
  <c r="J52" i="3"/>
  <c r="I52" i="3"/>
  <c r="H52" i="3"/>
  <c r="G52" i="3"/>
  <c r="E52" i="3"/>
  <c r="D52" i="3"/>
  <c r="C52" i="3"/>
  <c r="B52" i="3"/>
  <c r="BH51" i="3"/>
  <c r="BC51" i="3"/>
  <c r="AS51" i="3"/>
  <c r="AN51" i="3"/>
  <c r="AI51" i="3"/>
  <c r="AH51" i="3"/>
  <c r="AG51" i="3"/>
  <c r="AF51" i="3"/>
  <c r="AD51" i="3"/>
  <c r="Y51" i="3"/>
  <c r="X51" i="3"/>
  <c r="W51" i="3"/>
  <c r="V51" i="3"/>
  <c r="T51" i="3"/>
  <c r="S51" i="3"/>
  <c r="R51" i="3"/>
  <c r="Q51" i="3"/>
  <c r="O51" i="3"/>
  <c r="N51" i="3"/>
  <c r="M51" i="3"/>
  <c r="L51" i="3"/>
  <c r="J51" i="3"/>
  <c r="I51" i="3"/>
  <c r="H51" i="3"/>
  <c r="G51" i="3"/>
  <c r="E51" i="3"/>
  <c r="D51" i="3"/>
  <c r="C51" i="3"/>
  <c r="B51" i="3"/>
  <c r="BC50" i="3"/>
  <c r="AX50" i="3"/>
  <c r="AS50" i="3"/>
  <c r="AI50" i="3"/>
  <c r="AD50" i="3"/>
  <c r="Y50" i="3"/>
  <c r="X50" i="3"/>
  <c r="W50" i="3"/>
  <c r="V50" i="3"/>
  <c r="T50" i="3"/>
  <c r="S50" i="3"/>
  <c r="R50" i="3"/>
  <c r="Q50" i="3"/>
  <c r="O50" i="3"/>
  <c r="N50" i="3"/>
  <c r="M50" i="3"/>
  <c r="L50" i="3"/>
  <c r="J50" i="3"/>
  <c r="I50" i="3"/>
  <c r="H50" i="3"/>
  <c r="G50" i="3"/>
  <c r="E50" i="3"/>
  <c r="D50" i="3"/>
  <c r="C50" i="3"/>
  <c r="B50" i="3"/>
  <c r="BH49" i="3"/>
  <c r="AX49" i="3"/>
  <c r="AS49" i="3"/>
  <c r="AN49" i="3"/>
  <c r="AD49" i="3"/>
  <c r="Y49" i="3"/>
  <c r="X49" i="3"/>
  <c r="W49" i="3"/>
  <c r="V49" i="3"/>
  <c r="O49" i="3"/>
  <c r="N49" i="3"/>
  <c r="M49" i="3"/>
  <c r="L49" i="3"/>
  <c r="J49" i="3"/>
  <c r="I49" i="3"/>
  <c r="H49" i="3"/>
  <c r="G49" i="3"/>
  <c r="E49" i="3"/>
  <c r="D49" i="3"/>
  <c r="C49" i="3"/>
  <c r="B49" i="3"/>
  <c r="BH48" i="3"/>
  <c r="BC48" i="3"/>
  <c r="AS48" i="3"/>
  <c r="AN48" i="3"/>
  <c r="AI48" i="3"/>
  <c r="AH48" i="3"/>
  <c r="AG48" i="3"/>
  <c r="AF48" i="3"/>
  <c r="AD48" i="3"/>
  <c r="Y48" i="3"/>
  <c r="X48" i="3"/>
  <c r="W48" i="3"/>
  <c r="V48" i="3"/>
  <c r="T48" i="3"/>
  <c r="S48" i="3"/>
  <c r="R48" i="3"/>
  <c r="Q48" i="3"/>
  <c r="O48" i="3"/>
  <c r="N48" i="3"/>
  <c r="M48" i="3"/>
  <c r="L48" i="3"/>
  <c r="J48" i="3"/>
  <c r="I48" i="3"/>
  <c r="H48" i="3"/>
  <c r="G48" i="3"/>
  <c r="E48" i="3"/>
  <c r="D48" i="3"/>
  <c r="C48" i="3"/>
  <c r="B48" i="3"/>
  <c r="AI47" i="3"/>
  <c r="AH47" i="3"/>
  <c r="AG47" i="3"/>
  <c r="AF47" i="3"/>
  <c r="Y47" i="3"/>
  <c r="X47" i="3"/>
  <c r="W47" i="3"/>
  <c r="V47" i="3"/>
  <c r="T47" i="3"/>
  <c r="S47" i="3"/>
  <c r="R47" i="3"/>
  <c r="Q47" i="3"/>
  <c r="O47" i="3"/>
  <c r="N47" i="3"/>
  <c r="M47" i="3"/>
  <c r="L47" i="3"/>
  <c r="J47" i="3"/>
  <c r="I47" i="3"/>
  <c r="H47" i="3"/>
  <c r="G47" i="3"/>
  <c r="E47" i="3"/>
  <c r="D47" i="3"/>
  <c r="C47" i="3"/>
  <c r="B47" i="3"/>
  <c r="BH40" i="3"/>
  <c r="BC40" i="3"/>
  <c r="AX40" i="3"/>
  <c r="AS40" i="3"/>
  <c r="AN40" i="3"/>
  <c r="AI40" i="3"/>
  <c r="AD40" i="3"/>
  <c r="AB80" i="3" s="1"/>
  <c r="Y40" i="3"/>
  <c r="T40" i="3"/>
  <c r="O40" i="3"/>
  <c r="J40" i="3"/>
  <c r="E40" i="3"/>
  <c r="BH37" i="3"/>
  <c r="BC37" i="3"/>
  <c r="AX37" i="3"/>
  <c r="AS37" i="3"/>
  <c r="AN37" i="3"/>
  <c r="AI37" i="3"/>
  <c r="AD37" i="3"/>
  <c r="Y37" i="3"/>
  <c r="T37" i="3"/>
  <c r="Q77" i="3" s="1"/>
  <c r="O37" i="3"/>
  <c r="L77" i="3" s="1"/>
  <c r="J37" i="3"/>
  <c r="G77" i="3" s="1"/>
  <c r="E37" i="3"/>
  <c r="BH36" i="3"/>
  <c r="BC36" i="3"/>
  <c r="AX36" i="3"/>
  <c r="AS36" i="3"/>
  <c r="AN36" i="3"/>
  <c r="AI36" i="3"/>
  <c r="AF76" i="3" s="1"/>
  <c r="AD36" i="3"/>
  <c r="Y36" i="3"/>
  <c r="V76" i="3" s="1"/>
  <c r="T36" i="3"/>
  <c r="Q76" i="3" s="1"/>
  <c r="O36" i="3"/>
  <c r="L76" i="3" s="1"/>
  <c r="J36" i="3"/>
  <c r="G76" i="3" s="1"/>
  <c r="E36" i="3"/>
  <c r="BH35" i="3"/>
  <c r="BC35" i="3"/>
  <c r="AZ75" i="3" s="1"/>
  <c r="AX35" i="3"/>
  <c r="AS35" i="3"/>
  <c r="AP75" i="3" s="1"/>
  <c r="AN35" i="3"/>
  <c r="AI35" i="3"/>
  <c r="AD35" i="3"/>
  <c r="Y35" i="3"/>
  <c r="V75" i="3" s="1"/>
  <c r="T35" i="3"/>
  <c r="Q75" i="3" s="1"/>
  <c r="O35" i="3"/>
  <c r="L75" i="3" s="1"/>
  <c r="J35" i="3"/>
  <c r="G75" i="3" s="1"/>
  <c r="E35" i="3"/>
  <c r="BH34" i="3"/>
  <c r="BC34" i="3"/>
  <c r="AX34" i="3"/>
  <c r="AS34" i="3"/>
  <c r="AQ74" i="3" s="1"/>
  <c r="AN34" i="3"/>
  <c r="AI34" i="3"/>
  <c r="AD34" i="3"/>
  <c r="Y34" i="3"/>
  <c r="V74" i="3" s="1"/>
  <c r="T34" i="3"/>
  <c r="Q74" i="3" s="1"/>
  <c r="O34" i="3"/>
  <c r="L74" i="3" s="1"/>
  <c r="J34" i="3"/>
  <c r="G74" i="3" s="1"/>
  <c r="E34" i="3"/>
  <c r="BH33" i="3"/>
  <c r="BG73" i="3" s="1"/>
  <c r="BC33" i="3"/>
  <c r="AX33" i="3"/>
  <c r="AS33" i="3"/>
  <c r="AN33" i="3"/>
  <c r="AI33" i="3"/>
  <c r="AD33" i="3"/>
  <c r="Y33" i="3"/>
  <c r="V73" i="3" s="1"/>
  <c r="T33" i="3"/>
  <c r="Q73" i="3" s="1"/>
  <c r="O33" i="3"/>
  <c r="L73" i="3" s="1"/>
  <c r="J33" i="3"/>
  <c r="G73" i="3" s="1"/>
  <c r="E33" i="3"/>
  <c r="BH32" i="3"/>
  <c r="BC32" i="3"/>
  <c r="AX32" i="3"/>
  <c r="AS32" i="3"/>
  <c r="AS72" i="3" s="1"/>
  <c r="AN32" i="3"/>
  <c r="AI32" i="3"/>
  <c r="AD32" i="3"/>
  <c r="Y32" i="3"/>
  <c r="V72" i="3" s="1"/>
  <c r="T32" i="3"/>
  <c r="Q72" i="3" s="1"/>
  <c r="O32" i="3"/>
  <c r="L72" i="3" s="1"/>
  <c r="J32" i="3"/>
  <c r="G72" i="3" s="1"/>
  <c r="E32" i="3"/>
  <c r="BG31" i="3"/>
  <c r="BF31" i="3"/>
  <c r="BE31" i="3"/>
  <c r="BC31" i="3"/>
  <c r="BC71" i="3" s="1"/>
  <c r="BB31" i="3"/>
  <c r="BA31" i="3"/>
  <c r="AZ31" i="3"/>
  <c r="AX31" i="3"/>
  <c r="AX71" i="3" s="1"/>
  <c r="AW31" i="3"/>
  <c r="AV31" i="3"/>
  <c r="AU31" i="3"/>
  <c r="AS31" i="3"/>
  <c r="AS71" i="3" s="1"/>
  <c r="AR31" i="3"/>
  <c r="AQ31" i="3"/>
  <c r="AP31" i="3"/>
  <c r="AN31" i="3"/>
  <c r="AN71" i="3" s="1"/>
  <c r="AM31" i="3"/>
  <c r="AL31" i="3"/>
  <c r="AK31" i="3"/>
  <c r="AI31" i="3"/>
  <c r="AI71" i="3" s="1"/>
  <c r="AH31" i="3"/>
  <c r="AG31" i="3"/>
  <c r="AF31" i="3"/>
  <c r="AD31" i="3"/>
  <c r="AD71" i="3" s="1"/>
  <c r="AC31" i="3"/>
  <c r="AB31" i="3"/>
  <c r="AA31" i="3"/>
  <c r="Y31" i="3"/>
  <c r="Y71" i="3" s="1"/>
  <c r="X31" i="3"/>
  <c r="W31" i="3"/>
  <c r="V31" i="3"/>
  <c r="V71" i="3" s="1"/>
  <c r="T31" i="3"/>
  <c r="T71" i="3" s="1"/>
  <c r="S31" i="3"/>
  <c r="R31" i="3"/>
  <c r="Q31" i="3"/>
  <c r="O31" i="3"/>
  <c r="O71" i="3" s="1"/>
  <c r="N31" i="3"/>
  <c r="M31" i="3"/>
  <c r="L31" i="3"/>
  <c r="J31" i="3"/>
  <c r="J71" i="3" s="1"/>
  <c r="I31" i="3"/>
  <c r="H31" i="3"/>
  <c r="G31" i="3"/>
  <c r="E31" i="3"/>
  <c r="E71" i="3" s="1"/>
  <c r="D31" i="3"/>
  <c r="C31" i="3"/>
  <c r="B31" i="3"/>
  <c r="B71" i="3" s="1"/>
  <c r="BH26" i="3"/>
  <c r="BC26" i="3"/>
  <c r="AX26" i="3"/>
  <c r="AS26" i="3"/>
  <c r="AN26" i="3"/>
  <c r="AI26" i="3"/>
  <c r="AD26" i="3"/>
  <c r="Y26" i="3"/>
  <c r="T26" i="3"/>
  <c r="BH25" i="3"/>
  <c r="BC25" i="3"/>
  <c r="AX25" i="3"/>
  <c r="AU65" i="3" s="1"/>
  <c r="AS25" i="3"/>
  <c r="AN25" i="3"/>
  <c r="AI25" i="3"/>
  <c r="AD25" i="3"/>
  <c r="Y25" i="3"/>
  <c r="T25" i="3"/>
  <c r="BH24" i="3"/>
  <c r="BC24" i="3"/>
  <c r="AX24" i="3"/>
  <c r="AS24" i="3"/>
  <c r="AN24" i="3"/>
  <c r="AI24" i="3"/>
  <c r="AD24" i="3"/>
  <c r="Y24" i="3"/>
  <c r="T24" i="3"/>
  <c r="AS23" i="3"/>
  <c r="AN23" i="3"/>
  <c r="BH21" i="3"/>
  <c r="BC21" i="3"/>
  <c r="AX21" i="3"/>
  <c r="AS21" i="3"/>
  <c r="AN21" i="3"/>
  <c r="AI21" i="3"/>
  <c r="AH61" i="3" s="1"/>
  <c r="AD21" i="3"/>
  <c r="Y21" i="3"/>
  <c r="T21" i="3"/>
  <c r="BH20" i="3"/>
  <c r="BG60" i="3" s="1"/>
  <c r="BC20" i="3"/>
  <c r="AX20" i="3"/>
  <c r="AW60" i="3" s="1"/>
  <c r="AS20" i="3"/>
  <c r="AN20" i="3"/>
  <c r="AM60" i="3" s="1"/>
  <c r="AI20" i="3"/>
  <c r="AD20" i="3"/>
  <c r="AC60" i="3" s="1"/>
  <c r="Y20" i="3"/>
  <c r="T20" i="3"/>
  <c r="S60" i="3" s="1"/>
  <c r="BH19" i="3"/>
  <c r="BC19" i="3"/>
  <c r="BB59" i="3" s="1"/>
  <c r="AX19" i="3"/>
  <c r="AS19" i="3"/>
  <c r="AR59" i="3" s="1"/>
  <c r="AN19" i="3"/>
  <c r="AI19" i="3"/>
  <c r="AD19" i="3"/>
  <c r="Y19" i="3"/>
  <c r="X59" i="3" s="1"/>
  <c r="T19" i="3"/>
  <c r="BH18" i="3"/>
  <c r="BG58" i="3" s="1"/>
  <c r="BC18" i="3"/>
  <c r="AX18" i="3"/>
  <c r="AW58" i="3" s="1"/>
  <c r="AS18" i="3"/>
  <c r="AN18" i="3"/>
  <c r="AM58" i="3" s="1"/>
  <c r="AI18" i="3"/>
  <c r="AD18" i="3"/>
  <c r="AC58" i="3" s="1"/>
  <c r="Y18" i="3"/>
  <c r="T18" i="3"/>
  <c r="S58" i="3" s="1"/>
  <c r="BH17" i="3"/>
  <c r="BC17" i="3"/>
  <c r="BB57" i="3" s="1"/>
  <c r="AX17" i="3"/>
  <c r="AS17" i="3"/>
  <c r="AR57" i="3" s="1"/>
  <c r="AN17" i="3"/>
  <c r="AI17" i="3"/>
  <c r="AH57" i="3" s="1"/>
  <c r="AD17" i="3"/>
  <c r="Y17" i="3"/>
  <c r="T17" i="3"/>
  <c r="BH16" i="3"/>
  <c r="BG56" i="3" s="1"/>
  <c r="BC16" i="3"/>
  <c r="AX16" i="3"/>
  <c r="AW56" i="3" s="1"/>
  <c r="AS16" i="3"/>
  <c r="AN16" i="3"/>
  <c r="AM56" i="3" s="1"/>
  <c r="AI16" i="3"/>
  <c r="BH15" i="3"/>
  <c r="BG55" i="3" s="1"/>
  <c r="BC15" i="3"/>
  <c r="AX15" i="3"/>
  <c r="AS15" i="3"/>
  <c r="AN15" i="3"/>
  <c r="AI15" i="3"/>
  <c r="AD15" i="3"/>
  <c r="Y15" i="3"/>
  <c r="T15" i="3"/>
  <c r="BH14" i="3"/>
  <c r="BC14" i="3"/>
  <c r="BB54" i="3" s="1"/>
  <c r="AX14" i="3"/>
  <c r="AS14" i="3"/>
  <c r="AN14" i="3"/>
  <c r="AI14" i="3"/>
  <c r="AH54" i="3" s="1"/>
  <c r="AD14" i="3"/>
  <c r="Y14" i="3"/>
  <c r="T14" i="3"/>
  <c r="BH13" i="3"/>
  <c r="BG53" i="3" s="1"/>
  <c r="BC13" i="3"/>
  <c r="AX13" i="3"/>
  <c r="AW53" i="3" s="1"/>
  <c r="AS13" i="3"/>
  <c r="AN13" i="3"/>
  <c r="AL53" i="3" s="1"/>
  <c r="AI13" i="3"/>
  <c r="AG53" i="3" s="1"/>
  <c r="Y13" i="3"/>
  <c r="W53" i="3" s="1"/>
  <c r="T13" i="3"/>
  <c r="R53" i="3" s="1"/>
  <c r="BG12" i="3"/>
  <c r="BF12" i="3"/>
  <c r="BE12" i="3"/>
  <c r="BH12" i="3" s="1"/>
  <c r="BH52" i="3" s="1"/>
  <c r="BB12" i="3"/>
  <c r="BA12" i="3"/>
  <c r="BA52" i="3" s="1"/>
  <c r="AZ12" i="3"/>
  <c r="BC12" i="3" s="1"/>
  <c r="BC52" i="3" s="1"/>
  <c r="AW12" i="3"/>
  <c r="AW52" i="3" s="1"/>
  <c r="AV12" i="3"/>
  <c r="AU12" i="3"/>
  <c r="AX12" i="3" s="1"/>
  <c r="AX52" i="3" s="1"/>
  <c r="AR12" i="3"/>
  <c r="AR52" i="3" s="1"/>
  <c r="AQ12" i="3"/>
  <c r="AQ52" i="3" s="1"/>
  <c r="AP12" i="3"/>
  <c r="AS12" i="3" s="1"/>
  <c r="AS52" i="3" s="1"/>
  <c r="AM12" i="3"/>
  <c r="AL12" i="3"/>
  <c r="AK12" i="3"/>
  <c r="AN12" i="3" s="1"/>
  <c r="AN52" i="3" s="1"/>
  <c r="AH12" i="3"/>
  <c r="AG12" i="3"/>
  <c r="AF12" i="3"/>
  <c r="AC12" i="3"/>
  <c r="AB12" i="3"/>
  <c r="AA12" i="3"/>
  <c r="X12" i="3"/>
  <c r="W12" i="3"/>
  <c r="V12" i="3"/>
  <c r="S12" i="3"/>
  <c r="R12" i="3"/>
  <c r="Q12" i="3"/>
  <c r="BH11" i="3"/>
  <c r="BF51" i="3" s="1"/>
  <c r="BC11" i="3"/>
  <c r="BA51" i="3" s="1"/>
  <c r="AX11" i="3"/>
  <c r="AV51" i="3" s="1"/>
  <c r="AS11" i="3"/>
  <c r="AQ51" i="3" s="1"/>
  <c r="AN11" i="3"/>
  <c r="AL51" i="3" s="1"/>
  <c r="AD11" i="3"/>
  <c r="AB51" i="3" s="1"/>
  <c r="BH10" i="3"/>
  <c r="BF50" i="3" s="1"/>
  <c r="BC10" i="3"/>
  <c r="BA50" i="3" s="1"/>
  <c r="AX10" i="3"/>
  <c r="AV50" i="3" s="1"/>
  <c r="AS10" i="3"/>
  <c r="AQ50" i="3" s="1"/>
  <c r="AN10" i="3"/>
  <c r="AL50" i="3" s="1"/>
  <c r="AI10" i="3"/>
  <c r="AG50" i="3" s="1"/>
  <c r="AD10" i="3"/>
  <c r="AB50" i="3" s="1"/>
  <c r="BH9" i="3"/>
  <c r="BF49" i="3" s="1"/>
  <c r="BC9" i="3"/>
  <c r="BA49" i="3" s="1"/>
  <c r="AX9" i="3"/>
  <c r="AV49" i="3" s="1"/>
  <c r="AS9" i="3"/>
  <c r="AQ49" i="3" s="1"/>
  <c r="AN9" i="3"/>
  <c r="AL49" i="3" s="1"/>
  <c r="AI9" i="3"/>
  <c r="AG49" i="3" s="1"/>
  <c r="AD9" i="3"/>
  <c r="AB49" i="3" s="1"/>
  <c r="BH8" i="3"/>
  <c r="BF48" i="3" s="1"/>
  <c r="BC8" i="3"/>
  <c r="BA48" i="3" s="1"/>
  <c r="AX8" i="3"/>
  <c r="AV48" i="3" s="1"/>
  <c r="AS8" i="3"/>
  <c r="AQ48" i="3" s="1"/>
  <c r="AN8" i="3"/>
  <c r="AL48" i="3" s="1"/>
  <c r="AD8" i="3"/>
  <c r="AB48" i="3" s="1"/>
  <c r="BH7" i="3"/>
  <c r="BH47" i="3" s="1"/>
  <c r="BG7" i="3"/>
  <c r="BG47" i="3" s="1"/>
  <c r="BF7" i="3"/>
  <c r="BF47" i="3" s="1"/>
  <c r="BE7" i="3"/>
  <c r="BE47" i="3" s="1"/>
  <c r="BC7" i="3"/>
  <c r="BC47" i="3" s="1"/>
  <c r="BB7" i="3"/>
  <c r="BB47" i="3" s="1"/>
  <c r="BA7" i="3"/>
  <c r="BA47" i="3" s="1"/>
  <c r="AZ7" i="3"/>
  <c r="AZ47" i="3" s="1"/>
  <c r="AX7" i="3"/>
  <c r="AX47" i="3" s="1"/>
  <c r="AW7" i="3"/>
  <c r="AW47" i="3" s="1"/>
  <c r="AV7" i="3"/>
  <c r="AV47" i="3" s="1"/>
  <c r="AU7" i="3"/>
  <c r="AU47" i="3" s="1"/>
  <c r="AS7" i="3"/>
  <c r="AS47" i="3" s="1"/>
  <c r="AR7" i="3"/>
  <c r="AR47" i="3" s="1"/>
  <c r="AQ7" i="3"/>
  <c r="AQ47" i="3" s="1"/>
  <c r="AP7" i="3"/>
  <c r="AP47" i="3" s="1"/>
  <c r="AN7" i="3"/>
  <c r="AN47" i="3" s="1"/>
  <c r="AM7" i="3"/>
  <c r="AM47" i="3" s="1"/>
  <c r="AL7" i="3"/>
  <c r="AL47" i="3" s="1"/>
  <c r="AK7" i="3"/>
  <c r="AK47" i="3" s="1"/>
  <c r="AD7" i="3"/>
  <c r="AD47" i="3" s="1"/>
  <c r="AC7" i="3"/>
  <c r="AC47" i="3" s="1"/>
  <c r="AB7" i="3"/>
  <c r="AB47" i="3" s="1"/>
  <c r="AA7" i="3"/>
  <c r="AA47" i="3" s="1"/>
  <c r="AM52" i="3" l="1"/>
  <c r="BG52" i="3"/>
  <c r="AV52" i="3"/>
  <c r="BB52" i="3"/>
  <c r="AL52" i="3"/>
  <c r="BF52" i="3"/>
  <c r="Q55" i="3"/>
  <c r="T55" i="3"/>
  <c r="R55" i="3"/>
  <c r="V57" i="3"/>
  <c r="Y57" i="3"/>
  <c r="W57" i="3"/>
  <c r="AF59" i="3"/>
  <c r="AI59" i="3"/>
  <c r="AG59" i="3"/>
  <c r="V61" i="3"/>
  <c r="Y61" i="3"/>
  <c r="W61" i="3"/>
  <c r="AC64" i="3"/>
  <c r="AB64" i="3"/>
  <c r="AD64" i="3"/>
  <c r="AA64" i="3"/>
  <c r="S66" i="3"/>
  <c r="R66" i="3"/>
  <c r="T66" i="3"/>
  <c r="Q66" i="3"/>
  <c r="BG66" i="3"/>
  <c r="BF66" i="3"/>
  <c r="BH66" i="3"/>
  <c r="BE66" i="3"/>
  <c r="AP53" i="3"/>
  <c r="AS53" i="3"/>
  <c r="AQ53" i="3"/>
  <c r="Q54" i="3"/>
  <c r="T54" i="3"/>
  <c r="R54" i="3"/>
  <c r="AK54" i="3"/>
  <c r="AN54" i="3"/>
  <c r="AL54" i="3"/>
  <c r="BE54" i="3"/>
  <c r="BH54" i="3"/>
  <c r="BF54" i="3"/>
  <c r="AP56" i="3"/>
  <c r="AS56" i="3"/>
  <c r="AQ56" i="3"/>
  <c r="Q57" i="3"/>
  <c r="T57" i="3"/>
  <c r="R57" i="3"/>
  <c r="AK57" i="3"/>
  <c r="AN57" i="3"/>
  <c r="AL57" i="3"/>
  <c r="BE57" i="3"/>
  <c r="BH57" i="3"/>
  <c r="BF57" i="3"/>
  <c r="AF58" i="3"/>
  <c r="AI58" i="3"/>
  <c r="AG58" i="3"/>
  <c r="AZ58" i="3"/>
  <c r="BC58" i="3"/>
  <c r="BA58" i="3"/>
  <c r="AA59" i="3"/>
  <c r="AD59" i="3"/>
  <c r="AB59" i="3"/>
  <c r="AU59" i="3"/>
  <c r="AX59" i="3"/>
  <c r="AV59" i="3"/>
  <c r="V60" i="3"/>
  <c r="Y60" i="3"/>
  <c r="W60" i="3"/>
  <c r="AP60" i="3"/>
  <c r="AS60" i="3"/>
  <c r="AQ60" i="3"/>
  <c r="Q61" i="3"/>
  <c r="T61" i="3"/>
  <c r="R61" i="3"/>
  <c r="AN61" i="3"/>
  <c r="AK61" i="3"/>
  <c r="AL61" i="3"/>
  <c r="BG61" i="3"/>
  <c r="BF61" i="3"/>
  <c r="BH61" i="3"/>
  <c r="X64" i="3"/>
  <c r="W64" i="3"/>
  <c r="Y64" i="3"/>
  <c r="V64" i="3"/>
  <c r="AR64" i="3"/>
  <c r="AQ64" i="3"/>
  <c r="AS64" i="3"/>
  <c r="AP64" i="3"/>
  <c r="S65" i="3"/>
  <c r="R65" i="3"/>
  <c r="T65" i="3"/>
  <c r="Q65" i="3"/>
  <c r="AM65" i="3"/>
  <c r="AL65" i="3"/>
  <c r="AN65" i="3"/>
  <c r="AK65" i="3"/>
  <c r="BG65" i="3"/>
  <c r="BF65" i="3"/>
  <c r="BH65" i="3"/>
  <c r="BE65" i="3"/>
  <c r="AH66" i="3"/>
  <c r="AG66" i="3"/>
  <c r="AI66" i="3"/>
  <c r="AF66" i="3"/>
  <c r="BB66" i="3"/>
  <c r="BA66" i="3"/>
  <c r="BC66" i="3"/>
  <c r="AZ66" i="3"/>
  <c r="D71" i="3"/>
  <c r="I71" i="3"/>
  <c r="N71" i="3"/>
  <c r="S71" i="3"/>
  <c r="X71" i="3"/>
  <c r="AC71" i="3"/>
  <c r="AH71" i="3"/>
  <c r="AM71" i="3"/>
  <c r="AR71" i="3"/>
  <c r="AW71" i="3"/>
  <c r="BB71" i="3"/>
  <c r="AG72" i="3"/>
  <c r="AF72" i="3"/>
  <c r="AH72" i="3"/>
  <c r="AI72" i="3"/>
  <c r="BA72" i="3"/>
  <c r="AZ72" i="3"/>
  <c r="BB72" i="3"/>
  <c r="BC72" i="3"/>
  <c r="AF73" i="3"/>
  <c r="AI73" i="3"/>
  <c r="AG73" i="3"/>
  <c r="AH73" i="3"/>
  <c r="AZ73" i="3"/>
  <c r="BC73" i="3"/>
  <c r="BA73" i="3"/>
  <c r="BB73" i="3"/>
  <c r="BC74" i="3"/>
  <c r="BB74" i="3"/>
  <c r="AZ74" i="3"/>
  <c r="BA74" i="3"/>
  <c r="AH75" i="3"/>
  <c r="AG75" i="3"/>
  <c r="AI75" i="3"/>
  <c r="AF75" i="3"/>
  <c r="BC76" i="3"/>
  <c r="BB76" i="3"/>
  <c r="AZ76" i="3"/>
  <c r="AI77" i="3"/>
  <c r="AH77" i="3"/>
  <c r="AF77" i="3"/>
  <c r="N80" i="3"/>
  <c r="L80" i="3"/>
  <c r="M80" i="3"/>
  <c r="AH80" i="3"/>
  <c r="AF80" i="3"/>
  <c r="AI80" i="3" s="1"/>
  <c r="AG80" i="3"/>
  <c r="BB80" i="3"/>
  <c r="AZ80" i="3"/>
  <c r="BA80" i="3"/>
  <c r="AC48" i="3"/>
  <c r="AM48" i="3"/>
  <c r="AR48" i="3"/>
  <c r="AW48" i="3"/>
  <c r="BB48" i="3"/>
  <c r="BG48" i="3"/>
  <c r="AC49" i="3"/>
  <c r="AH49" i="3"/>
  <c r="AM49" i="3"/>
  <c r="AR49" i="3"/>
  <c r="AW49" i="3"/>
  <c r="BB49" i="3"/>
  <c r="BG49" i="3"/>
  <c r="AC50" i="3"/>
  <c r="AH50" i="3"/>
  <c r="AM50" i="3"/>
  <c r="AR50" i="3"/>
  <c r="AW50" i="3"/>
  <c r="BB50" i="3"/>
  <c r="BG50" i="3"/>
  <c r="AC51" i="3"/>
  <c r="AM51" i="3"/>
  <c r="AR51" i="3"/>
  <c r="AW51" i="3"/>
  <c r="BB51" i="3"/>
  <c r="BG51" i="3"/>
  <c r="S53" i="3"/>
  <c r="X53" i="3"/>
  <c r="AH53" i="3"/>
  <c r="AN53" i="3"/>
  <c r="X57" i="3"/>
  <c r="AH59" i="3"/>
  <c r="X61" i="3"/>
  <c r="BE61" i="3"/>
  <c r="AG77" i="3"/>
  <c r="AP54" i="3"/>
  <c r="AS54" i="3"/>
  <c r="AQ54" i="3"/>
  <c r="AU56" i="3"/>
  <c r="AX56" i="3"/>
  <c r="AV56" i="3"/>
  <c r="AK58" i="3"/>
  <c r="AN58" i="3"/>
  <c r="AL58" i="3"/>
  <c r="AA60" i="3"/>
  <c r="AD60" i="3"/>
  <c r="AB60" i="3"/>
  <c r="AR65" i="3"/>
  <c r="AQ65" i="3"/>
  <c r="AS65" i="3"/>
  <c r="AP65" i="3"/>
  <c r="BF72" i="3"/>
  <c r="BE72" i="3"/>
  <c r="BG72" i="3"/>
  <c r="BH72" i="3"/>
  <c r="BH74" i="3"/>
  <c r="BG74" i="3"/>
  <c r="BE74" i="3"/>
  <c r="BF74" i="3"/>
  <c r="BG75" i="3"/>
  <c r="BF75" i="3"/>
  <c r="BH75" i="3"/>
  <c r="BE75" i="3"/>
  <c r="BH77" i="3"/>
  <c r="BG77" i="3"/>
  <c r="BE77" i="3"/>
  <c r="BF77" i="3"/>
  <c r="S80" i="3"/>
  <c r="Q80" i="3"/>
  <c r="R80" i="3"/>
  <c r="AM80" i="3"/>
  <c r="AK80" i="3"/>
  <c r="AN80" i="3" s="1"/>
  <c r="AL80" i="3"/>
  <c r="BG80" i="3"/>
  <c r="BE80" i="3"/>
  <c r="BF80" i="3"/>
  <c r="AX48" i="3"/>
  <c r="AI49" i="3"/>
  <c r="BC49" i="3"/>
  <c r="AN50" i="3"/>
  <c r="BH50" i="3"/>
  <c r="AX51" i="3"/>
  <c r="Y53" i="3"/>
  <c r="AP71" i="3"/>
  <c r="V54" i="3"/>
  <c r="Y54" i="3"/>
  <c r="W54" i="3"/>
  <c r="BE55" i="3"/>
  <c r="BH55" i="3"/>
  <c r="BF55" i="3"/>
  <c r="Q58" i="3"/>
  <c r="T58" i="3"/>
  <c r="R58" i="3"/>
  <c r="AZ59" i="3"/>
  <c r="BC59" i="3"/>
  <c r="BA59" i="3"/>
  <c r="AR61" i="3"/>
  <c r="AQ61" i="3"/>
  <c r="AS61" i="3"/>
  <c r="AP61" i="3"/>
  <c r="X65" i="3"/>
  <c r="W65" i="3"/>
  <c r="Y65" i="3"/>
  <c r="V65" i="3"/>
  <c r="BH31" i="3"/>
  <c r="BH71" i="3" s="1"/>
  <c r="BH76" i="3"/>
  <c r="BG76" i="3"/>
  <c r="BE76" i="3"/>
  <c r="BF76" i="3"/>
  <c r="AZ53" i="3"/>
  <c r="BC53" i="3"/>
  <c r="BA53" i="3"/>
  <c r="AA54" i="3"/>
  <c r="AD54" i="3"/>
  <c r="AB54" i="3"/>
  <c r="AU54" i="3"/>
  <c r="AX54" i="3"/>
  <c r="AV54" i="3"/>
  <c r="AF56" i="3"/>
  <c r="AI56" i="3"/>
  <c r="AG56" i="3"/>
  <c r="AZ56" i="3"/>
  <c r="BC56" i="3"/>
  <c r="BA56" i="3"/>
  <c r="AA57" i="3"/>
  <c r="AD57" i="3"/>
  <c r="AB57" i="3"/>
  <c r="AU57" i="3"/>
  <c r="AX57" i="3"/>
  <c r="AV57" i="3"/>
  <c r="V58" i="3"/>
  <c r="Y58" i="3"/>
  <c r="W58" i="3"/>
  <c r="AP58" i="3"/>
  <c r="AS58" i="3"/>
  <c r="AQ58" i="3"/>
  <c r="Q59" i="3"/>
  <c r="T59" i="3"/>
  <c r="R59" i="3"/>
  <c r="AK59" i="3"/>
  <c r="AN59" i="3"/>
  <c r="AL59" i="3"/>
  <c r="BE59" i="3"/>
  <c r="BH59" i="3"/>
  <c r="BF59" i="3"/>
  <c r="AF60" i="3"/>
  <c r="AI60" i="3"/>
  <c r="AG60" i="3"/>
  <c r="AZ60" i="3"/>
  <c r="BC60" i="3"/>
  <c r="BA60" i="3"/>
  <c r="AA61" i="3"/>
  <c r="AD61" i="3"/>
  <c r="AB61" i="3"/>
  <c r="AW61" i="3"/>
  <c r="AV61" i="3"/>
  <c r="AX61" i="3"/>
  <c r="AU61" i="3"/>
  <c r="AH64" i="3"/>
  <c r="AG64" i="3"/>
  <c r="AI64" i="3"/>
  <c r="BB64" i="3"/>
  <c r="BA64" i="3"/>
  <c r="BC64" i="3"/>
  <c r="AC65" i="3"/>
  <c r="AB65" i="3"/>
  <c r="AD65" i="3"/>
  <c r="AW65" i="3"/>
  <c r="AV65" i="3"/>
  <c r="AX65" i="3"/>
  <c r="X66" i="3"/>
  <c r="W66" i="3"/>
  <c r="Y66" i="3"/>
  <c r="AR66" i="3"/>
  <c r="AQ66" i="3"/>
  <c r="AS66" i="3"/>
  <c r="G71" i="3"/>
  <c r="L71" i="3"/>
  <c r="Q71" i="3"/>
  <c r="AA71" i="3"/>
  <c r="AF71" i="3"/>
  <c r="AK71" i="3"/>
  <c r="AU71" i="3"/>
  <c r="AZ71" i="3"/>
  <c r="BE71" i="3"/>
  <c r="AQ72" i="3"/>
  <c r="AP72" i="3"/>
  <c r="AR72" i="3"/>
  <c r="C73" i="3"/>
  <c r="B73" i="3"/>
  <c r="D73" i="3"/>
  <c r="E73" i="3"/>
  <c r="B74" i="3"/>
  <c r="E74" i="3"/>
  <c r="C74" i="3"/>
  <c r="D74" i="3"/>
  <c r="AS74" i="3"/>
  <c r="AR74" i="3"/>
  <c r="AP74" i="3"/>
  <c r="E75" i="3"/>
  <c r="D75" i="3"/>
  <c r="B75" i="3"/>
  <c r="C75" i="3"/>
  <c r="D76" i="3"/>
  <c r="C76" i="3"/>
  <c r="E76" i="3"/>
  <c r="B76" i="3"/>
  <c r="AS76" i="3"/>
  <c r="AR76" i="3"/>
  <c r="AP76" i="3"/>
  <c r="AQ76" i="3"/>
  <c r="E77" i="3"/>
  <c r="D77" i="3"/>
  <c r="B77" i="3"/>
  <c r="C77" i="3"/>
  <c r="AS77" i="3"/>
  <c r="AR77" i="3"/>
  <c r="AP77" i="3"/>
  <c r="AQ77" i="3"/>
  <c r="D80" i="3"/>
  <c r="B80" i="3"/>
  <c r="C80" i="3"/>
  <c r="X80" i="3"/>
  <c r="V80" i="3"/>
  <c r="Y80" i="3" s="1"/>
  <c r="W80" i="3"/>
  <c r="AR80" i="3"/>
  <c r="AP80" i="3"/>
  <c r="AQ80" i="3"/>
  <c r="AA48" i="3"/>
  <c r="AK48" i="3"/>
  <c r="AP48" i="3"/>
  <c r="AU48" i="3"/>
  <c r="AZ48" i="3"/>
  <c r="BE48" i="3"/>
  <c r="AA49" i="3"/>
  <c r="AF49" i="3"/>
  <c r="AK49" i="3"/>
  <c r="AP49" i="3"/>
  <c r="AU49" i="3"/>
  <c r="AZ49" i="3"/>
  <c r="BE49" i="3"/>
  <c r="AA50" i="3"/>
  <c r="AF50" i="3"/>
  <c r="AK50" i="3"/>
  <c r="AP50" i="3"/>
  <c r="AU50" i="3"/>
  <c r="AZ50" i="3"/>
  <c r="BE50" i="3"/>
  <c r="AA51" i="3"/>
  <c r="AK51" i="3"/>
  <c r="AP51" i="3"/>
  <c r="AU51" i="3"/>
  <c r="AZ51" i="3"/>
  <c r="BE51" i="3"/>
  <c r="AK52" i="3"/>
  <c r="AP52" i="3"/>
  <c r="AU52" i="3"/>
  <c r="AZ52" i="3"/>
  <c r="BE52" i="3"/>
  <c r="Q53" i="3"/>
  <c r="V53" i="3"/>
  <c r="AF53" i="3"/>
  <c r="AK53" i="3"/>
  <c r="X54" i="3"/>
  <c r="AR54" i="3"/>
  <c r="S55" i="3"/>
  <c r="AZ64" i="3"/>
  <c r="AP66" i="3"/>
  <c r="BA76" i="3"/>
  <c r="AU53" i="3"/>
  <c r="AX53" i="3"/>
  <c r="AV53" i="3"/>
  <c r="AK55" i="3"/>
  <c r="AN55" i="3"/>
  <c r="AL55" i="3"/>
  <c r="AP57" i="3"/>
  <c r="AS57" i="3"/>
  <c r="AQ57" i="3"/>
  <c r="BE58" i="3"/>
  <c r="BH58" i="3"/>
  <c r="BF58" i="3"/>
  <c r="AU60" i="3"/>
  <c r="AX60" i="3"/>
  <c r="AV60" i="3"/>
  <c r="AW64" i="3"/>
  <c r="AV64" i="3"/>
  <c r="AX64" i="3"/>
  <c r="AU64" i="3"/>
  <c r="AM66" i="3"/>
  <c r="AL66" i="3"/>
  <c r="AN66" i="3"/>
  <c r="AK66" i="3"/>
  <c r="BE73" i="3"/>
  <c r="BH73" i="3"/>
  <c r="BF73" i="3"/>
  <c r="T12" i="3"/>
  <c r="T52" i="3" s="1"/>
  <c r="Y12" i="3"/>
  <c r="Y52" i="3" s="1"/>
  <c r="AD12" i="3"/>
  <c r="AD52" i="3" s="1"/>
  <c r="AI12" i="3"/>
  <c r="AI52" i="3" s="1"/>
  <c r="BE53" i="3"/>
  <c r="BH53" i="3"/>
  <c r="BF53" i="3"/>
  <c r="AF54" i="3"/>
  <c r="AI54" i="3"/>
  <c r="AG54" i="3"/>
  <c r="AZ54" i="3"/>
  <c r="BC54" i="3"/>
  <c r="BA54" i="3"/>
  <c r="AK56" i="3"/>
  <c r="AN56" i="3"/>
  <c r="AL56" i="3"/>
  <c r="BE56" i="3"/>
  <c r="BH56" i="3"/>
  <c r="BF56" i="3"/>
  <c r="AF57" i="3"/>
  <c r="AI57" i="3"/>
  <c r="AG57" i="3"/>
  <c r="AZ57" i="3"/>
  <c r="BC57" i="3"/>
  <c r="BA57" i="3"/>
  <c r="AA58" i="3"/>
  <c r="AD58" i="3"/>
  <c r="AB58" i="3"/>
  <c r="AU58" i="3"/>
  <c r="AX58" i="3"/>
  <c r="AV58" i="3"/>
  <c r="V59" i="3"/>
  <c r="Y59" i="3"/>
  <c r="W59" i="3"/>
  <c r="AP59" i="3"/>
  <c r="AS59" i="3"/>
  <c r="AQ59" i="3"/>
  <c r="Q60" i="3"/>
  <c r="T60" i="3"/>
  <c r="R60" i="3"/>
  <c r="AK60" i="3"/>
  <c r="AN60" i="3"/>
  <c r="AL60" i="3"/>
  <c r="BE60" i="3"/>
  <c r="BH60" i="3"/>
  <c r="BF60" i="3"/>
  <c r="AF61" i="3"/>
  <c r="AI61" i="3"/>
  <c r="AG61" i="3"/>
  <c r="BB61" i="3"/>
  <c r="BA61" i="3"/>
  <c r="BC61" i="3"/>
  <c r="AZ61" i="3"/>
  <c r="S64" i="3"/>
  <c r="R64" i="3"/>
  <c r="T64" i="3"/>
  <c r="Q64" i="3"/>
  <c r="AM64" i="3"/>
  <c r="AL64" i="3"/>
  <c r="AN64" i="3"/>
  <c r="AK64" i="3"/>
  <c r="BG64" i="3"/>
  <c r="BF64" i="3"/>
  <c r="BH64" i="3"/>
  <c r="BE64" i="3"/>
  <c r="AH65" i="3"/>
  <c r="AG65" i="3"/>
  <c r="AI65" i="3"/>
  <c r="AF65" i="3"/>
  <c r="BB65" i="3"/>
  <c r="BA65" i="3"/>
  <c r="BC65" i="3"/>
  <c r="AZ65" i="3"/>
  <c r="AC66" i="3"/>
  <c r="AB66" i="3"/>
  <c r="AD66" i="3"/>
  <c r="AA66" i="3"/>
  <c r="AW66" i="3"/>
  <c r="AV66" i="3"/>
  <c r="AX66" i="3"/>
  <c r="AU66" i="3"/>
  <c r="C71" i="3"/>
  <c r="H71" i="3"/>
  <c r="M71" i="3"/>
  <c r="R71" i="3"/>
  <c r="W71" i="3"/>
  <c r="AB71" i="3"/>
  <c r="AG71" i="3"/>
  <c r="AL71" i="3"/>
  <c r="AQ71" i="3"/>
  <c r="AV71" i="3"/>
  <c r="BA71" i="3"/>
  <c r="BF71" i="3"/>
  <c r="I80" i="3"/>
  <c r="G80" i="3"/>
  <c r="J80" i="3" s="1"/>
  <c r="AC80" i="3"/>
  <c r="AA80" i="3"/>
  <c r="AD80" i="3" s="1"/>
  <c r="AW80" i="3"/>
  <c r="AU80" i="3"/>
  <c r="AX80" i="3" s="1"/>
  <c r="AM53" i="3"/>
  <c r="BB53" i="3"/>
  <c r="AC54" i="3"/>
  <c r="AW54" i="3"/>
  <c r="AM55" i="3"/>
  <c r="AR56" i="3"/>
  <c r="S57" i="3"/>
  <c r="AM57" i="3"/>
  <c r="BG57" i="3"/>
  <c r="AH58" i="3"/>
  <c r="BB58" i="3"/>
  <c r="AC59" i="3"/>
  <c r="AW59" i="3"/>
  <c r="X60" i="3"/>
  <c r="AR60" i="3"/>
  <c r="S61" i="3"/>
  <c r="AM61" i="3"/>
  <c r="AA65" i="3"/>
  <c r="AV80" i="3"/>
  <c r="AQ83" i="2"/>
  <c r="AF83" i="2"/>
  <c r="C83" i="2"/>
  <c r="AS80" i="2"/>
  <c r="AR80" i="2"/>
  <c r="AQ80" i="2"/>
  <c r="AP80" i="2"/>
  <c r="BE79" i="2"/>
  <c r="Q79" i="2"/>
  <c r="AS78" i="2"/>
  <c r="AR78" i="2"/>
  <c r="AQ78" i="2"/>
  <c r="AP78" i="2"/>
  <c r="AA78" i="2"/>
  <c r="AU77" i="2"/>
  <c r="H77" i="2"/>
  <c r="BE76" i="2"/>
  <c r="W76" i="2"/>
  <c r="L76" i="2"/>
  <c r="AS75" i="2"/>
  <c r="AR75" i="2"/>
  <c r="AQ75" i="2"/>
  <c r="AP75" i="2"/>
  <c r="AL75" i="2"/>
  <c r="AA75" i="2"/>
  <c r="O74" i="2"/>
  <c r="N74" i="2"/>
  <c r="M74" i="2"/>
  <c r="L74" i="2"/>
  <c r="J74" i="2"/>
  <c r="I74" i="2"/>
  <c r="H74" i="2"/>
  <c r="G74" i="2"/>
  <c r="E74" i="2"/>
  <c r="D74" i="2"/>
  <c r="C74" i="2"/>
  <c r="B74" i="2"/>
  <c r="BF69" i="2"/>
  <c r="AW69" i="2"/>
  <c r="AI69" i="2"/>
  <c r="AC69" i="2"/>
  <c r="O69" i="2"/>
  <c r="N69" i="2"/>
  <c r="M69" i="2"/>
  <c r="L69" i="2"/>
  <c r="J69" i="2"/>
  <c r="I69" i="2"/>
  <c r="H69" i="2"/>
  <c r="G69" i="2"/>
  <c r="E69" i="2"/>
  <c r="D69" i="2"/>
  <c r="C69" i="2"/>
  <c r="B69" i="2"/>
  <c r="BH68" i="2"/>
  <c r="BB68" i="2"/>
  <c r="AN68" i="2"/>
  <c r="AH68" i="2"/>
  <c r="T68" i="2"/>
  <c r="O68" i="2"/>
  <c r="N68" i="2"/>
  <c r="M68" i="2"/>
  <c r="L68" i="2"/>
  <c r="J68" i="2"/>
  <c r="I68" i="2"/>
  <c r="H68" i="2"/>
  <c r="G68" i="2"/>
  <c r="E68" i="2"/>
  <c r="D68" i="2"/>
  <c r="C68" i="2"/>
  <c r="B68" i="2"/>
  <c r="BG67" i="2"/>
  <c r="AS67" i="2"/>
  <c r="AM67" i="2"/>
  <c r="Y67" i="2"/>
  <c r="S67" i="2"/>
  <c r="O67" i="2"/>
  <c r="N67" i="2"/>
  <c r="M67" i="2"/>
  <c r="L67" i="2"/>
  <c r="J67" i="2"/>
  <c r="I67" i="2"/>
  <c r="H67" i="2"/>
  <c r="G67" i="2"/>
  <c r="E67" i="2"/>
  <c r="D67" i="2"/>
  <c r="C67" i="2"/>
  <c r="B67" i="2"/>
  <c r="AX64" i="2"/>
  <c r="AR64" i="2"/>
  <c r="AD64" i="2"/>
  <c r="X64" i="2"/>
  <c r="O64" i="2"/>
  <c r="N64" i="2"/>
  <c r="M64" i="2"/>
  <c r="L64" i="2"/>
  <c r="J64" i="2"/>
  <c r="I64" i="2"/>
  <c r="H64" i="2"/>
  <c r="G64" i="2"/>
  <c r="E64" i="2"/>
  <c r="D64" i="2"/>
  <c r="C64" i="2"/>
  <c r="B64" i="2"/>
  <c r="BC63" i="2"/>
  <c r="AW63" i="2"/>
  <c r="AI63" i="2"/>
  <c r="AC63" i="2"/>
  <c r="Q63" i="2"/>
  <c r="O63" i="2"/>
  <c r="N63" i="2"/>
  <c r="M63" i="2"/>
  <c r="L63" i="2"/>
  <c r="J63" i="2"/>
  <c r="I63" i="2"/>
  <c r="H63" i="2"/>
  <c r="G63" i="2"/>
  <c r="E63" i="2"/>
  <c r="D63" i="2"/>
  <c r="C63" i="2"/>
  <c r="B63" i="2"/>
  <c r="BF62" i="2"/>
  <c r="AP62" i="2"/>
  <c r="AL62" i="2"/>
  <c r="V62" i="2"/>
  <c r="R62" i="2"/>
  <c r="O62" i="2"/>
  <c r="N62" i="2"/>
  <c r="M62" i="2"/>
  <c r="L62" i="2"/>
  <c r="J62" i="2"/>
  <c r="I62" i="2"/>
  <c r="H62" i="2"/>
  <c r="G62" i="2"/>
  <c r="E62" i="2"/>
  <c r="D62" i="2"/>
  <c r="C62" i="2"/>
  <c r="B62" i="2"/>
  <c r="AU61" i="2"/>
  <c r="AQ61" i="2"/>
  <c r="AA61" i="2"/>
  <c r="W61" i="2"/>
  <c r="O61" i="2"/>
  <c r="N61" i="2"/>
  <c r="M61" i="2"/>
  <c r="L61" i="2"/>
  <c r="J61" i="2"/>
  <c r="I61" i="2"/>
  <c r="H61" i="2"/>
  <c r="G61" i="2"/>
  <c r="E61" i="2"/>
  <c r="D61" i="2"/>
  <c r="C61" i="2"/>
  <c r="B61" i="2"/>
  <c r="AZ60" i="2"/>
  <c r="AV60" i="2"/>
  <c r="AF60" i="2"/>
  <c r="AB60" i="2"/>
  <c r="O60" i="2"/>
  <c r="N60" i="2"/>
  <c r="M60" i="2"/>
  <c r="L60" i="2"/>
  <c r="J60" i="2"/>
  <c r="I60" i="2"/>
  <c r="H60" i="2"/>
  <c r="G60" i="2"/>
  <c r="E60" i="2"/>
  <c r="D60" i="2"/>
  <c r="C60" i="2"/>
  <c r="B60" i="2"/>
  <c r="BE59" i="2"/>
  <c r="BA59" i="2"/>
  <c r="AK59" i="2"/>
  <c r="AG59" i="2"/>
  <c r="R58" i="2"/>
  <c r="E58" i="2"/>
  <c r="D58" i="2"/>
  <c r="C58" i="2"/>
  <c r="B58" i="2"/>
  <c r="BA57" i="2"/>
  <c r="AU57" i="2"/>
  <c r="AQ57" i="2"/>
  <c r="AG57" i="2"/>
  <c r="AA57" i="2"/>
  <c r="W57" i="2"/>
  <c r="O57" i="2"/>
  <c r="N57" i="2"/>
  <c r="M57" i="2"/>
  <c r="L57" i="2"/>
  <c r="J57" i="2"/>
  <c r="I57" i="2"/>
  <c r="H57" i="2"/>
  <c r="G57" i="2"/>
  <c r="E57" i="2"/>
  <c r="D57" i="2"/>
  <c r="C57" i="2"/>
  <c r="B57" i="2"/>
  <c r="BG56" i="2"/>
  <c r="BF56" i="2"/>
  <c r="BB56" i="2"/>
  <c r="BA56" i="2"/>
  <c r="AV56" i="2"/>
  <c r="AM56" i="2"/>
  <c r="AL56" i="2"/>
  <c r="AH56" i="2"/>
  <c r="AG56" i="2"/>
  <c r="AB56" i="2"/>
  <c r="S56" i="2"/>
  <c r="R56" i="2"/>
  <c r="O56" i="2"/>
  <c r="N56" i="2"/>
  <c r="M56" i="2"/>
  <c r="L56" i="2"/>
  <c r="J56" i="2"/>
  <c r="I56" i="2"/>
  <c r="H56" i="2"/>
  <c r="G56" i="2"/>
  <c r="E56" i="2"/>
  <c r="D56" i="2"/>
  <c r="C56" i="2"/>
  <c r="B56" i="2"/>
  <c r="AH55" i="2"/>
  <c r="AG55" i="2"/>
  <c r="O55" i="2"/>
  <c r="N55" i="2"/>
  <c r="M55" i="2"/>
  <c r="L55" i="2"/>
  <c r="J55" i="2"/>
  <c r="I55" i="2"/>
  <c r="H55" i="2"/>
  <c r="G55" i="2"/>
  <c r="E55" i="2"/>
  <c r="D55" i="2"/>
  <c r="C55" i="2"/>
  <c r="B55" i="2"/>
  <c r="BG54" i="2"/>
  <c r="BF54" i="2"/>
  <c r="BB54" i="2"/>
  <c r="BA54" i="2"/>
  <c r="AV54" i="2"/>
  <c r="AM54" i="2"/>
  <c r="AL54" i="2"/>
  <c r="AH54" i="2"/>
  <c r="AG54" i="2"/>
  <c r="AB54" i="2"/>
  <c r="Y54" i="2"/>
  <c r="X54" i="2"/>
  <c r="W54" i="2"/>
  <c r="V54" i="2"/>
  <c r="T54" i="2"/>
  <c r="S54" i="2"/>
  <c r="R54" i="2"/>
  <c r="Q54" i="2"/>
  <c r="O54" i="2"/>
  <c r="N54" i="2"/>
  <c r="M54" i="2"/>
  <c r="L54" i="2"/>
  <c r="J54" i="2"/>
  <c r="I54" i="2"/>
  <c r="H54" i="2"/>
  <c r="G54" i="2"/>
  <c r="E54" i="2"/>
  <c r="D54" i="2"/>
  <c r="C54" i="2"/>
  <c r="B54" i="2"/>
  <c r="BF53" i="2"/>
  <c r="BB53" i="2"/>
  <c r="BA53" i="2"/>
  <c r="AW53" i="2"/>
  <c r="AV53" i="2"/>
  <c r="AQ53" i="2"/>
  <c r="AL53" i="2"/>
  <c r="AH53" i="2"/>
  <c r="AG53" i="2"/>
  <c r="AC53" i="2"/>
  <c r="AB53" i="2"/>
  <c r="Y53" i="2"/>
  <c r="X53" i="2"/>
  <c r="W53" i="2"/>
  <c r="V53" i="2"/>
  <c r="T53" i="2"/>
  <c r="S53" i="2"/>
  <c r="R53" i="2"/>
  <c r="Q53" i="2"/>
  <c r="O53" i="2"/>
  <c r="N53" i="2"/>
  <c r="M53" i="2"/>
  <c r="L53" i="2"/>
  <c r="J53" i="2"/>
  <c r="I53" i="2"/>
  <c r="H53" i="2"/>
  <c r="G53" i="2"/>
  <c r="E53" i="2"/>
  <c r="D53" i="2"/>
  <c r="C53" i="2"/>
  <c r="B53" i="2"/>
  <c r="BF52" i="2"/>
  <c r="BA52" i="2"/>
  <c r="AW52" i="2"/>
  <c r="AV52" i="2"/>
  <c r="AR52" i="2"/>
  <c r="AQ52" i="2"/>
  <c r="AL52" i="2"/>
  <c r="AG52" i="2"/>
  <c r="AC52" i="2"/>
  <c r="AB52" i="2"/>
  <c r="Y52" i="2"/>
  <c r="X52" i="2"/>
  <c r="W52" i="2"/>
  <c r="V52" i="2"/>
  <c r="O52" i="2"/>
  <c r="N52" i="2"/>
  <c r="M52" i="2"/>
  <c r="L52" i="2"/>
  <c r="J52" i="2"/>
  <c r="I52" i="2"/>
  <c r="H52" i="2"/>
  <c r="G52" i="2"/>
  <c r="E52" i="2"/>
  <c r="D52" i="2"/>
  <c r="C52" i="2"/>
  <c r="B52" i="2"/>
  <c r="BG51" i="2"/>
  <c r="BF51" i="2"/>
  <c r="BA51" i="2"/>
  <c r="AV51" i="2"/>
  <c r="AR51" i="2"/>
  <c r="AQ51" i="2"/>
  <c r="AM51" i="2"/>
  <c r="AL51" i="2"/>
  <c r="AG51" i="2"/>
  <c r="AB51" i="2"/>
  <c r="Y51" i="2"/>
  <c r="X51" i="2"/>
  <c r="W51" i="2"/>
  <c r="V51" i="2"/>
  <c r="T51" i="2"/>
  <c r="S51" i="2"/>
  <c r="R51" i="2"/>
  <c r="Q51" i="2"/>
  <c r="O51" i="2"/>
  <c r="N51" i="2"/>
  <c r="M51" i="2"/>
  <c r="L51" i="2"/>
  <c r="J51" i="2"/>
  <c r="I51" i="2"/>
  <c r="H51" i="2"/>
  <c r="G51" i="2"/>
  <c r="E51" i="2"/>
  <c r="D51" i="2"/>
  <c r="C51" i="2"/>
  <c r="B51" i="2"/>
  <c r="Y50" i="2"/>
  <c r="X50" i="2"/>
  <c r="W50" i="2"/>
  <c r="V50" i="2"/>
  <c r="T50" i="2"/>
  <c r="S50" i="2"/>
  <c r="R50" i="2"/>
  <c r="Q50" i="2"/>
  <c r="O50" i="2"/>
  <c r="N50" i="2"/>
  <c r="M50" i="2"/>
  <c r="L50" i="2"/>
  <c r="J50" i="2"/>
  <c r="I50" i="2"/>
  <c r="H50" i="2"/>
  <c r="G50" i="2"/>
  <c r="E50" i="2"/>
  <c r="D50" i="2"/>
  <c r="C50" i="2"/>
  <c r="B50" i="2"/>
  <c r="BH40" i="2"/>
  <c r="BC40" i="2"/>
  <c r="AX40" i="2"/>
  <c r="AS40" i="2"/>
  <c r="AN40" i="2"/>
  <c r="AI40" i="2"/>
  <c r="AD40" i="2"/>
  <c r="Y40" i="2"/>
  <c r="T40" i="2"/>
  <c r="O40" i="2"/>
  <c r="J40" i="2"/>
  <c r="E40" i="2"/>
  <c r="BH37" i="2"/>
  <c r="BC37" i="2"/>
  <c r="AX37" i="2"/>
  <c r="AN37" i="2"/>
  <c r="AI37" i="2"/>
  <c r="AG80" i="2" s="1"/>
  <c r="AD37" i="2"/>
  <c r="Y37" i="2"/>
  <c r="T37" i="2"/>
  <c r="O37" i="2"/>
  <c r="J37" i="2"/>
  <c r="H80" i="2" s="1"/>
  <c r="E37" i="2"/>
  <c r="BH36" i="2"/>
  <c r="BC36" i="2"/>
  <c r="AX36" i="2"/>
  <c r="AV79" i="2" s="1"/>
  <c r="AS36" i="2"/>
  <c r="AN36" i="2"/>
  <c r="AI36" i="2"/>
  <c r="AD36" i="2"/>
  <c r="AB79" i="2" s="1"/>
  <c r="Y36" i="2"/>
  <c r="T36" i="2"/>
  <c r="O36" i="2"/>
  <c r="J36" i="2"/>
  <c r="H79" i="2" s="1"/>
  <c r="E36" i="2"/>
  <c r="BH35" i="2"/>
  <c r="BC35" i="2"/>
  <c r="AX35" i="2"/>
  <c r="AV78" i="2" s="1"/>
  <c r="AN35" i="2"/>
  <c r="AI35" i="2"/>
  <c r="AD35" i="2"/>
  <c r="Y35" i="2"/>
  <c r="T35" i="2"/>
  <c r="O35" i="2"/>
  <c r="J35" i="2"/>
  <c r="E35" i="2"/>
  <c r="BH34" i="2"/>
  <c r="BC34" i="2"/>
  <c r="AX34" i="2"/>
  <c r="AN34" i="2"/>
  <c r="AI34" i="2"/>
  <c r="AD34" i="2"/>
  <c r="Y34" i="2"/>
  <c r="T34" i="2"/>
  <c r="O34" i="2"/>
  <c r="J34" i="2"/>
  <c r="E34" i="2"/>
  <c r="BH33" i="2"/>
  <c r="BC33" i="2"/>
  <c r="AX33" i="2"/>
  <c r="AN33" i="2"/>
  <c r="AI33" i="2"/>
  <c r="AD33" i="2"/>
  <c r="Y33" i="2"/>
  <c r="T33" i="2"/>
  <c r="O33" i="2"/>
  <c r="J33" i="2"/>
  <c r="E33" i="2"/>
  <c r="BH32" i="2"/>
  <c r="BC32" i="2"/>
  <c r="AX32" i="2"/>
  <c r="AN32" i="2"/>
  <c r="AI32" i="2"/>
  <c r="AD32" i="2"/>
  <c r="Y32" i="2"/>
  <c r="T32" i="2"/>
  <c r="O32" i="2"/>
  <c r="J32" i="2"/>
  <c r="E32" i="2"/>
  <c r="BG31" i="2"/>
  <c r="BF31" i="2"/>
  <c r="BE31" i="2"/>
  <c r="BB31" i="2"/>
  <c r="BA31" i="2"/>
  <c r="AZ31" i="2"/>
  <c r="AW31" i="2"/>
  <c r="AV31" i="2"/>
  <c r="AU31" i="2"/>
  <c r="AR31" i="2"/>
  <c r="AQ31" i="2"/>
  <c r="AP31" i="2"/>
  <c r="AM31" i="2"/>
  <c r="AL31" i="2"/>
  <c r="AK31" i="2"/>
  <c r="AI31" i="2"/>
  <c r="AD31" i="2"/>
  <c r="Y31" i="2"/>
  <c r="T31" i="2"/>
  <c r="BH26" i="2"/>
  <c r="BC26" i="2"/>
  <c r="AX26" i="2"/>
  <c r="AS26" i="2"/>
  <c r="AN26" i="2"/>
  <c r="AI26" i="2"/>
  <c r="AD26" i="2"/>
  <c r="Y26" i="2"/>
  <c r="T26" i="2"/>
  <c r="BH25" i="2"/>
  <c r="BC25" i="2"/>
  <c r="AX25" i="2"/>
  <c r="AS25" i="2"/>
  <c r="AN25" i="2"/>
  <c r="AI25" i="2"/>
  <c r="AD25" i="2"/>
  <c r="Y25" i="2"/>
  <c r="T25" i="2"/>
  <c r="BH24" i="2"/>
  <c r="BC24" i="2"/>
  <c r="AX24" i="2"/>
  <c r="AS24" i="2"/>
  <c r="AN24" i="2"/>
  <c r="AI24" i="2"/>
  <c r="AD24" i="2"/>
  <c r="Y24" i="2"/>
  <c r="T24" i="2"/>
  <c r="BH21" i="2"/>
  <c r="BC21" i="2"/>
  <c r="AX21" i="2"/>
  <c r="AS21" i="2"/>
  <c r="AN21" i="2"/>
  <c r="AI21" i="2"/>
  <c r="AD21" i="2"/>
  <c r="Y21" i="2"/>
  <c r="T21" i="2"/>
  <c r="BH20" i="2"/>
  <c r="BC20" i="2"/>
  <c r="AX20" i="2"/>
  <c r="AS20" i="2"/>
  <c r="AN20" i="2"/>
  <c r="AI20" i="2"/>
  <c r="AD20" i="2"/>
  <c r="Y20" i="2"/>
  <c r="T20" i="2"/>
  <c r="BH19" i="2"/>
  <c r="BE62" i="2" s="1"/>
  <c r="BC19" i="2"/>
  <c r="AZ62" i="2" s="1"/>
  <c r="AX19" i="2"/>
  <c r="AS19" i="2"/>
  <c r="AN19" i="2"/>
  <c r="AK62" i="2" s="1"/>
  <c r="AI19" i="2"/>
  <c r="AF62" i="2" s="1"/>
  <c r="AD19" i="2"/>
  <c r="Y19" i="2"/>
  <c r="T19" i="2"/>
  <c r="Q62" i="2" s="1"/>
  <c r="BH18" i="2"/>
  <c r="BC18" i="2"/>
  <c r="AX18" i="2"/>
  <c r="AS18" i="2"/>
  <c r="AP61" i="2" s="1"/>
  <c r="AN18" i="2"/>
  <c r="AI18" i="2"/>
  <c r="AD18" i="2"/>
  <c r="Y18" i="2"/>
  <c r="V61" i="2" s="1"/>
  <c r="T18" i="2"/>
  <c r="Q61" i="2" s="1"/>
  <c r="BH17" i="2"/>
  <c r="BC17" i="2"/>
  <c r="AX17" i="2"/>
  <c r="AU60" i="2" s="1"/>
  <c r="AS17" i="2"/>
  <c r="AP60" i="2" s="1"/>
  <c r="AN17" i="2"/>
  <c r="AI17" i="2"/>
  <c r="AD17" i="2"/>
  <c r="AA60" i="2" s="1"/>
  <c r="Y17" i="2"/>
  <c r="V60" i="2" s="1"/>
  <c r="T17" i="2"/>
  <c r="BH16" i="2"/>
  <c r="BC16" i="2"/>
  <c r="AZ59" i="2" s="1"/>
  <c r="AX16" i="2"/>
  <c r="AU59" i="2" s="1"/>
  <c r="AS16" i="2"/>
  <c r="AN16" i="2"/>
  <c r="AI16" i="2"/>
  <c r="AF59" i="2" s="1"/>
  <c r="BH15" i="2"/>
  <c r="BE58" i="2" s="1"/>
  <c r="BC15" i="2"/>
  <c r="AX15" i="2"/>
  <c r="AS15" i="2"/>
  <c r="AN15" i="2"/>
  <c r="AI15" i="2"/>
  <c r="AD15" i="2"/>
  <c r="Y15" i="2"/>
  <c r="T15" i="2"/>
  <c r="Q58" i="2" s="1"/>
  <c r="BH14" i="2"/>
  <c r="BC14" i="2"/>
  <c r="AX14" i="2"/>
  <c r="AS14" i="2"/>
  <c r="AP57" i="2" s="1"/>
  <c r="AN14" i="2"/>
  <c r="AI14" i="2"/>
  <c r="AD14" i="2"/>
  <c r="Y14" i="2"/>
  <c r="V57" i="2" s="1"/>
  <c r="T14" i="2"/>
  <c r="BH13" i="2"/>
  <c r="BH56" i="2" s="1"/>
  <c r="BC13" i="2"/>
  <c r="BC56" i="2" s="1"/>
  <c r="AX13" i="2"/>
  <c r="AX56" i="2" s="1"/>
  <c r="AS13" i="2"/>
  <c r="AN13" i="2"/>
  <c r="AN56" i="2" s="1"/>
  <c r="AI13" i="2"/>
  <c r="AI56" i="2" s="1"/>
  <c r="AD13" i="2"/>
  <c r="AD56" i="2" s="1"/>
  <c r="Y13" i="2"/>
  <c r="T13" i="2"/>
  <c r="T56" i="2" s="1"/>
  <c r="BG12" i="2"/>
  <c r="BF12" i="2"/>
  <c r="BE12" i="2"/>
  <c r="BB12" i="2"/>
  <c r="BA12" i="2"/>
  <c r="AZ12" i="2"/>
  <c r="AW12" i="2"/>
  <c r="AV12" i="2"/>
  <c r="AU12" i="2"/>
  <c r="AR12" i="2"/>
  <c r="AQ12" i="2"/>
  <c r="AP12" i="2"/>
  <c r="AM12" i="2"/>
  <c r="AL12" i="2"/>
  <c r="AK12" i="2"/>
  <c r="AI12" i="2"/>
  <c r="AI55" i="2" s="1"/>
  <c r="AC12" i="2"/>
  <c r="AB12" i="2"/>
  <c r="AA12" i="2"/>
  <c r="X12" i="2"/>
  <c r="V12" i="2"/>
  <c r="S12" i="2"/>
  <c r="Q12" i="2"/>
  <c r="BH11" i="2"/>
  <c r="BH54" i="2" s="1"/>
  <c r="BC11" i="2"/>
  <c r="BC54" i="2" s="1"/>
  <c r="AX11" i="2"/>
  <c r="AX54" i="2" s="1"/>
  <c r="AS11" i="2"/>
  <c r="AN11" i="2"/>
  <c r="AN54" i="2" s="1"/>
  <c r="AI11" i="2"/>
  <c r="AI54" i="2" s="1"/>
  <c r="AD11" i="2"/>
  <c r="AD54" i="2" s="1"/>
  <c r="BH10" i="2"/>
  <c r="BC10" i="2"/>
  <c r="BC53" i="2" s="1"/>
  <c r="AX10" i="2"/>
  <c r="AX53" i="2" s="1"/>
  <c r="AS10" i="2"/>
  <c r="AS53" i="2" s="1"/>
  <c r="AN10" i="2"/>
  <c r="AI10" i="2"/>
  <c r="AI53" i="2" s="1"/>
  <c r="AD10" i="2"/>
  <c r="AD53" i="2" s="1"/>
  <c r="BH9" i="2"/>
  <c r="BH52" i="2" s="1"/>
  <c r="BC9" i="2"/>
  <c r="AX9" i="2"/>
  <c r="AX52" i="2" s="1"/>
  <c r="AS9" i="2"/>
  <c r="AS52" i="2" s="1"/>
  <c r="AN9" i="2"/>
  <c r="AN52" i="2" s="1"/>
  <c r="AI9" i="2"/>
  <c r="AD9" i="2"/>
  <c r="AD52" i="2" s="1"/>
  <c r="BH8" i="2"/>
  <c r="BH51" i="2" s="1"/>
  <c r="BC8" i="2"/>
  <c r="BC51" i="2" s="1"/>
  <c r="AX8" i="2"/>
  <c r="AS8" i="2"/>
  <c r="AS51" i="2" s="1"/>
  <c r="AN8" i="2"/>
  <c r="AN51" i="2" s="1"/>
  <c r="AI8" i="2"/>
  <c r="AI51" i="2" s="1"/>
  <c r="AD8" i="2"/>
  <c r="BG7" i="2"/>
  <c r="BF7" i="2"/>
  <c r="BB7" i="2"/>
  <c r="BA7" i="2"/>
  <c r="AW7" i="2"/>
  <c r="AV7" i="2"/>
  <c r="AR7" i="2"/>
  <c r="AQ7" i="2"/>
  <c r="AM7" i="2"/>
  <c r="AL7" i="2"/>
  <c r="AH7" i="2"/>
  <c r="AG7" i="2"/>
  <c r="AC7" i="2"/>
  <c r="AB7" i="2"/>
  <c r="AF52" i="3" l="1"/>
  <c r="W52" i="3"/>
  <c r="AH52" i="3"/>
  <c r="AS80" i="3"/>
  <c r="BH80" i="3"/>
  <c r="BC80" i="3"/>
  <c r="X52" i="3"/>
  <c r="Q52" i="3"/>
  <c r="AB52" i="3"/>
  <c r="AG52" i="3"/>
  <c r="R52" i="3"/>
  <c r="V52" i="3"/>
  <c r="AA52" i="3"/>
  <c r="E80" i="3"/>
  <c r="T80" i="3"/>
  <c r="O80" i="3"/>
  <c r="BG71" i="3"/>
  <c r="AC52" i="3"/>
  <c r="S52" i="3"/>
  <c r="BH7" i="2"/>
  <c r="BE50" i="2" s="1"/>
  <c r="S55" i="2"/>
  <c r="AZ55" i="2"/>
  <c r="BH12" i="2"/>
  <c r="BH55" i="2" s="1"/>
  <c r="BC31" i="2"/>
  <c r="BC74" i="2" s="1"/>
  <c r="AF50" i="2"/>
  <c r="BC7" i="2"/>
  <c r="AC55" i="2"/>
  <c r="BC12" i="2"/>
  <c r="BC55" i="2" s="1"/>
  <c r="BA55" i="2"/>
  <c r="AX31" i="2"/>
  <c r="AX74" i="2" s="1"/>
  <c r="BA74" i="2"/>
  <c r="AX7" i="2"/>
  <c r="AU50" i="2" s="1"/>
  <c r="X55" i="2"/>
  <c r="AX12" i="2"/>
  <c r="AX55" i="2" s="1"/>
  <c r="AV55" i="2"/>
  <c r="BB55" i="2"/>
  <c r="AS31" i="2"/>
  <c r="AS74" i="2" s="1"/>
  <c r="AP74" i="2"/>
  <c r="Y75" i="2"/>
  <c r="X75" i="2"/>
  <c r="W75" i="2"/>
  <c r="V75" i="2"/>
  <c r="AX75" i="2"/>
  <c r="AW75" i="2"/>
  <c r="AV75" i="2"/>
  <c r="AU75" i="2"/>
  <c r="J76" i="2"/>
  <c r="I76" i="2"/>
  <c r="H76" i="2"/>
  <c r="G76" i="2"/>
  <c r="AD76" i="2"/>
  <c r="AC76" i="2"/>
  <c r="AB76" i="2"/>
  <c r="AA76" i="2"/>
  <c r="BC76" i="2"/>
  <c r="BB76" i="2"/>
  <c r="BA76" i="2"/>
  <c r="AZ76" i="2"/>
  <c r="O77" i="2"/>
  <c r="N77" i="2"/>
  <c r="M77" i="2"/>
  <c r="L77" i="2"/>
  <c r="BH77" i="2"/>
  <c r="BG77" i="2"/>
  <c r="BE77" i="2"/>
  <c r="BF77" i="2"/>
  <c r="T78" i="2"/>
  <c r="S78" i="2"/>
  <c r="Q78" i="2"/>
  <c r="R78" i="2"/>
  <c r="E79" i="2"/>
  <c r="D79" i="2"/>
  <c r="C79" i="2"/>
  <c r="B79" i="2"/>
  <c r="Y79" i="2"/>
  <c r="X79" i="2"/>
  <c r="W79" i="2"/>
  <c r="V79" i="2"/>
  <c r="AS79" i="2"/>
  <c r="AR79" i="2"/>
  <c r="AQ79" i="2"/>
  <c r="AP79" i="2"/>
  <c r="E80" i="2"/>
  <c r="D80" i="2"/>
  <c r="C80" i="2"/>
  <c r="B80" i="2"/>
  <c r="AX80" i="2"/>
  <c r="AW80" i="2"/>
  <c r="AV80" i="2"/>
  <c r="AU80" i="2"/>
  <c r="I83" i="2"/>
  <c r="H83" i="2"/>
  <c r="G83" i="2"/>
  <c r="AC83" i="2"/>
  <c r="AB83" i="2"/>
  <c r="AA83" i="2"/>
  <c r="AD83" i="2" s="1"/>
  <c r="AW83" i="2"/>
  <c r="AV83" i="2"/>
  <c r="AU83" i="2"/>
  <c r="AX83" i="2" s="1"/>
  <c r="AP50" i="2"/>
  <c r="AS7" i="2"/>
  <c r="AD51" i="2"/>
  <c r="AA51" i="2"/>
  <c r="AD7" i="2"/>
  <c r="AC51" i="2"/>
  <c r="AX51" i="2"/>
  <c r="AW51" i="2"/>
  <c r="AU51" i="2"/>
  <c r="AI52" i="2"/>
  <c r="AH52" i="2"/>
  <c r="AF52" i="2"/>
  <c r="BC52" i="2"/>
  <c r="BB52" i="2"/>
  <c r="AZ52" i="2"/>
  <c r="AN53" i="2"/>
  <c r="AM53" i="2"/>
  <c r="AK53" i="2"/>
  <c r="BH53" i="2"/>
  <c r="BE53" i="2"/>
  <c r="BG53" i="2"/>
  <c r="AS54" i="2"/>
  <c r="AQ54" i="2"/>
  <c r="AP54" i="2"/>
  <c r="AR54" i="2"/>
  <c r="AK55" i="2"/>
  <c r="AS12" i="2"/>
  <c r="AS55" i="2" s="1"/>
  <c r="AW55" i="2"/>
  <c r="Y56" i="2"/>
  <c r="V56" i="2"/>
  <c r="X56" i="2"/>
  <c r="Y12" i="2"/>
  <c r="W56" i="2"/>
  <c r="AS56" i="2"/>
  <c r="AP56" i="2"/>
  <c r="AR56" i="2"/>
  <c r="AQ56" i="2"/>
  <c r="T57" i="2"/>
  <c r="T12" i="2"/>
  <c r="Q57" i="2"/>
  <c r="S57" i="2"/>
  <c r="R57" i="2"/>
  <c r="AM57" i="2"/>
  <c r="AN57" i="2"/>
  <c r="AL57" i="2"/>
  <c r="AN12" i="2"/>
  <c r="AN55" i="2" s="1"/>
  <c r="AK57" i="2"/>
  <c r="BG57" i="2"/>
  <c r="BH57" i="2"/>
  <c r="BF57" i="2"/>
  <c r="BE57" i="2"/>
  <c r="AR59" i="2"/>
  <c r="AS59" i="2"/>
  <c r="AQ59" i="2"/>
  <c r="AP59" i="2"/>
  <c r="S60" i="2"/>
  <c r="T60" i="2"/>
  <c r="R60" i="2"/>
  <c r="Q60" i="2"/>
  <c r="AM60" i="2"/>
  <c r="AN60" i="2"/>
  <c r="AL60" i="2"/>
  <c r="AK60" i="2"/>
  <c r="BG60" i="2"/>
  <c r="BH60" i="2"/>
  <c r="BF60" i="2"/>
  <c r="BE60" i="2"/>
  <c r="AH61" i="2"/>
  <c r="AI61" i="2"/>
  <c r="AG61" i="2"/>
  <c r="AF61" i="2"/>
  <c r="BB61" i="2"/>
  <c r="BC61" i="2"/>
  <c r="BA61" i="2"/>
  <c r="AZ61" i="2"/>
  <c r="AC62" i="2"/>
  <c r="AD62" i="2"/>
  <c r="AD12" i="2"/>
  <c r="AA55" i="2" s="1"/>
  <c r="AB62" i="2"/>
  <c r="AA62" i="2"/>
  <c r="AW62" i="2"/>
  <c r="AX62" i="2"/>
  <c r="AV62" i="2"/>
  <c r="AU62" i="2"/>
  <c r="W63" i="2"/>
  <c r="V63" i="2"/>
  <c r="X63" i="2"/>
  <c r="Y63" i="2"/>
  <c r="AQ63" i="2"/>
  <c r="AP63" i="2"/>
  <c r="AR63" i="2"/>
  <c r="AS63" i="2"/>
  <c r="R64" i="2"/>
  <c r="Q64" i="2"/>
  <c r="S64" i="2"/>
  <c r="T64" i="2"/>
  <c r="AL64" i="2"/>
  <c r="AK64" i="2"/>
  <c r="AM64" i="2"/>
  <c r="AN64" i="2"/>
  <c r="BF64" i="2"/>
  <c r="BE64" i="2"/>
  <c r="BG64" i="2"/>
  <c r="BH64" i="2"/>
  <c r="AG67" i="2"/>
  <c r="AF67" i="2"/>
  <c r="AH67" i="2"/>
  <c r="AI67" i="2"/>
  <c r="BA67" i="2"/>
  <c r="AZ67" i="2"/>
  <c r="BB67" i="2"/>
  <c r="BC67" i="2"/>
  <c r="AB68" i="2"/>
  <c r="AA68" i="2"/>
  <c r="AC68" i="2"/>
  <c r="AD68" i="2"/>
  <c r="AV68" i="2"/>
  <c r="AU68" i="2"/>
  <c r="AW68" i="2"/>
  <c r="AX68" i="2"/>
  <c r="W69" i="2"/>
  <c r="V69" i="2"/>
  <c r="X69" i="2"/>
  <c r="Y69" i="2"/>
  <c r="AQ69" i="2"/>
  <c r="AP69" i="2"/>
  <c r="AR69" i="2"/>
  <c r="AS69" i="2"/>
  <c r="T74" i="2"/>
  <c r="S74" i="2"/>
  <c r="R74" i="2"/>
  <c r="Q74" i="2"/>
  <c r="AK74" i="2"/>
  <c r="AN31" i="2"/>
  <c r="AN74" i="2" s="1"/>
  <c r="BH31" i="2"/>
  <c r="BH74" i="2" s="1"/>
  <c r="AI83" i="2"/>
  <c r="N83" i="2"/>
  <c r="M83" i="2"/>
  <c r="BB83" i="2"/>
  <c r="BA83" i="2"/>
  <c r="AH51" i="2"/>
  <c r="BB51" i="2"/>
  <c r="AM52" i="2"/>
  <c r="BG52" i="2"/>
  <c r="AR53" i="2"/>
  <c r="AI7" i="2"/>
  <c r="AN7" i="2"/>
  <c r="AH57" i="2"/>
  <c r="AI57" i="2"/>
  <c r="BB57" i="2"/>
  <c r="BC57" i="2"/>
  <c r="AM59" i="2"/>
  <c r="AN59" i="2"/>
  <c r="BG59" i="2"/>
  <c r="BH59" i="2"/>
  <c r="AH60" i="2"/>
  <c r="AI60" i="2"/>
  <c r="BB60" i="2"/>
  <c r="BC60" i="2"/>
  <c r="AC61" i="2"/>
  <c r="AD61" i="2"/>
  <c r="AW61" i="2"/>
  <c r="AX61" i="2"/>
  <c r="X62" i="2"/>
  <c r="Y62" i="2"/>
  <c r="AR62" i="2"/>
  <c r="AS62" i="2"/>
  <c r="R63" i="2"/>
  <c r="T63" i="2"/>
  <c r="AL63" i="2"/>
  <c r="AK63" i="2"/>
  <c r="AN63" i="2"/>
  <c r="BF63" i="2"/>
  <c r="BE63" i="2"/>
  <c r="BH63" i="2"/>
  <c r="AG64" i="2"/>
  <c r="AF64" i="2"/>
  <c r="AI64" i="2"/>
  <c r="BA64" i="2"/>
  <c r="AZ64" i="2"/>
  <c r="BC64" i="2"/>
  <c r="AB67" i="2"/>
  <c r="AA67" i="2"/>
  <c r="AD67" i="2"/>
  <c r="AV67" i="2"/>
  <c r="AU67" i="2"/>
  <c r="AX67" i="2"/>
  <c r="W68" i="2"/>
  <c r="V68" i="2"/>
  <c r="Y68" i="2"/>
  <c r="AQ68" i="2"/>
  <c r="AP68" i="2"/>
  <c r="AS68" i="2"/>
  <c r="R69" i="2"/>
  <c r="Q69" i="2"/>
  <c r="T69" i="2"/>
  <c r="AL69" i="2"/>
  <c r="AK69" i="2"/>
  <c r="AN69" i="2"/>
  <c r="BH69" i="2"/>
  <c r="BG69" i="2"/>
  <c r="BE69" i="2"/>
  <c r="AI74" i="2"/>
  <c r="AH74" i="2"/>
  <c r="AF74" i="2"/>
  <c r="T75" i="2"/>
  <c r="S75" i="2"/>
  <c r="Q75" i="2"/>
  <c r="AN75" i="2"/>
  <c r="AM75" i="2"/>
  <c r="AK75" i="2"/>
  <c r="E76" i="2"/>
  <c r="D76" i="2"/>
  <c r="B76" i="2"/>
  <c r="Y76" i="2"/>
  <c r="X76" i="2"/>
  <c r="V76" i="2"/>
  <c r="AX76" i="2"/>
  <c r="AW76" i="2"/>
  <c r="AU76" i="2"/>
  <c r="J77" i="2"/>
  <c r="I77" i="2"/>
  <c r="G77" i="2"/>
  <c r="AD77" i="2"/>
  <c r="AC77" i="2"/>
  <c r="AA77" i="2"/>
  <c r="BC77" i="2"/>
  <c r="BB77" i="2"/>
  <c r="BA77" i="2"/>
  <c r="AZ77" i="2"/>
  <c r="O78" i="2"/>
  <c r="N78" i="2"/>
  <c r="M78" i="2"/>
  <c r="L78" i="2"/>
  <c r="AI78" i="2"/>
  <c r="AH78" i="2"/>
  <c r="AG78" i="2"/>
  <c r="AF78" i="2"/>
  <c r="BH78" i="2"/>
  <c r="BG78" i="2"/>
  <c r="BF78" i="2"/>
  <c r="T79" i="2"/>
  <c r="S79" i="2"/>
  <c r="R79" i="2"/>
  <c r="AN79" i="2"/>
  <c r="AM79" i="2"/>
  <c r="AL79" i="2"/>
  <c r="BH79" i="2"/>
  <c r="BG79" i="2"/>
  <c r="BF79" i="2"/>
  <c r="T80" i="2"/>
  <c r="S80" i="2"/>
  <c r="R80" i="2"/>
  <c r="AN80" i="2"/>
  <c r="AM80" i="2"/>
  <c r="AL80" i="2"/>
  <c r="AK80" i="2"/>
  <c r="D83" i="2"/>
  <c r="B83" i="2"/>
  <c r="E83" i="2" s="1"/>
  <c r="X83" i="2"/>
  <c r="V83" i="2"/>
  <c r="AR83" i="2"/>
  <c r="AP83" i="2"/>
  <c r="AS83" i="2" s="1"/>
  <c r="AF51" i="2"/>
  <c r="AK51" i="2"/>
  <c r="AP51" i="2"/>
  <c r="AZ51" i="2"/>
  <c r="BE51" i="2"/>
  <c r="AA52" i="2"/>
  <c r="AK52" i="2"/>
  <c r="AP52" i="2"/>
  <c r="AU52" i="2"/>
  <c r="BE52" i="2"/>
  <c r="AA53" i="2"/>
  <c r="AF53" i="2"/>
  <c r="AP53" i="2"/>
  <c r="AU53" i="2"/>
  <c r="AZ53" i="2"/>
  <c r="AA54" i="2"/>
  <c r="AF54" i="2"/>
  <c r="AK54" i="2"/>
  <c r="AU54" i="2"/>
  <c r="AZ54" i="2"/>
  <c r="BE54" i="2"/>
  <c r="AF55" i="2"/>
  <c r="Q56" i="2"/>
  <c r="AA56" i="2"/>
  <c r="AF56" i="2"/>
  <c r="AK56" i="2"/>
  <c r="AU56" i="2"/>
  <c r="AZ56" i="2"/>
  <c r="BE56" i="2"/>
  <c r="AF57" i="2"/>
  <c r="AZ57" i="2"/>
  <c r="AG74" i="2"/>
  <c r="R75" i="2"/>
  <c r="C76" i="2"/>
  <c r="AV76" i="2"/>
  <c r="AB77" i="2"/>
  <c r="W83" i="2"/>
  <c r="X57" i="2"/>
  <c r="Y57" i="2"/>
  <c r="AR57" i="2"/>
  <c r="AS57" i="2"/>
  <c r="S58" i="2"/>
  <c r="T58" i="2"/>
  <c r="BG58" i="2"/>
  <c r="BH58" i="2"/>
  <c r="AW59" i="2"/>
  <c r="AX59" i="2"/>
  <c r="X60" i="2"/>
  <c r="Y60" i="2"/>
  <c r="AR60" i="2"/>
  <c r="AS60" i="2"/>
  <c r="S61" i="2"/>
  <c r="T61" i="2"/>
  <c r="AM61" i="2"/>
  <c r="AN61" i="2"/>
  <c r="BG61" i="2"/>
  <c r="BH61" i="2"/>
  <c r="AH62" i="2"/>
  <c r="AI62" i="2"/>
  <c r="BB62" i="2"/>
  <c r="BC62" i="2"/>
  <c r="AB63" i="2"/>
  <c r="AA63" i="2"/>
  <c r="AD63" i="2"/>
  <c r="AV63" i="2"/>
  <c r="AU63" i="2"/>
  <c r="AX63" i="2"/>
  <c r="W64" i="2"/>
  <c r="V64" i="2"/>
  <c r="Y64" i="2"/>
  <c r="AQ64" i="2"/>
  <c r="AP64" i="2"/>
  <c r="AS64" i="2"/>
  <c r="R67" i="2"/>
  <c r="Q67" i="2"/>
  <c r="T67" i="2"/>
  <c r="AL67" i="2"/>
  <c r="AK67" i="2"/>
  <c r="AN67" i="2"/>
  <c r="BF67" i="2"/>
  <c r="BE67" i="2"/>
  <c r="BH67" i="2"/>
  <c r="AG68" i="2"/>
  <c r="AF68" i="2"/>
  <c r="AI68" i="2"/>
  <c r="BA68" i="2"/>
  <c r="AZ68" i="2"/>
  <c r="BC68" i="2"/>
  <c r="AB69" i="2"/>
  <c r="AA69" i="2"/>
  <c r="AD69" i="2"/>
  <c r="AV69" i="2"/>
  <c r="AU69" i="2"/>
  <c r="AX69" i="2"/>
  <c r="Y74" i="2"/>
  <c r="X74" i="2"/>
  <c r="W74" i="2"/>
  <c r="AL74" i="2"/>
  <c r="AQ74" i="2"/>
  <c r="AV74" i="2"/>
  <c r="BF74" i="2"/>
  <c r="J75" i="2"/>
  <c r="I75" i="2"/>
  <c r="H75" i="2"/>
  <c r="AD75" i="2"/>
  <c r="AC75" i="2"/>
  <c r="AB75" i="2"/>
  <c r="BC75" i="2"/>
  <c r="BB75" i="2"/>
  <c r="BA75" i="2"/>
  <c r="O76" i="2"/>
  <c r="N76" i="2"/>
  <c r="M76" i="2"/>
  <c r="AI76" i="2"/>
  <c r="AH76" i="2"/>
  <c r="AG76" i="2"/>
  <c r="BH76" i="2"/>
  <c r="BG76" i="2"/>
  <c r="BF76" i="2"/>
  <c r="T77" i="2"/>
  <c r="S77" i="2"/>
  <c r="R77" i="2"/>
  <c r="AN77" i="2"/>
  <c r="AM77" i="2"/>
  <c r="AL77" i="2"/>
  <c r="AK77" i="2"/>
  <c r="E78" i="2"/>
  <c r="D78" i="2"/>
  <c r="C78" i="2"/>
  <c r="B78" i="2"/>
  <c r="Y78" i="2"/>
  <c r="X78" i="2"/>
  <c r="W78" i="2"/>
  <c r="V78" i="2"/>
  <c r="AX78" i="2"/>
  <c r="AW78" i="2"/>
  <c r="AU78" i="2"/>
  <c r="J79" i="2"/>
  <c r="I79" i="2"/>
  <c r="G79" i="2"/>
  <c r="AD79" i="2"/>
  <c r="AC79" i="2"/>
  <c r="AA79" i="2"/>
  <c r="AX79" i="2"/>
  <c r="AW79" i="2"/>
  <c r="AU79" i="2"/>
  <c r="J80" i="2"/>
  <c r="I80" i="2"/>
  <c r="G80" i="2"/>
  <c r="AD80" i="2"/>
  <c r="AC80" i="2"/>
  <c r="AB80" i="2"/>
  <c r="AA80" i="2"/>
  <c r="AH83" i="2"/>
  <c r="AG83" i="2"/>
  <c r="AC54" i="2"/>
  <c r="AW54" i="2"/>
  <c r="AC56" i="2"/>
  <c r="AW56" i="2"/>
  <c r="AK61" i="2"/>
  <c r="BE61" i="2"/>
  <c r="AC57" i="2"/>
  <c r="AD57" i="2"/>
  <c r="AW57" i="2"/>
  <c r="AX57" i="2"/>
  <c r="AH59" i="2"/>
  <c r="AI59" i="2"/>
  <c r="BB59" i="2"/>
  <c r="BC59" i="2"/>
  <c r="AC60" i="2"/>
  <c r="AD60" i="2"/>
  <c r="AW60" i="2"/>
  <c r="AX60" i="2"/>
  <c r="X61" i="2"/>
  <c r="Y61" i="2"/>
  <c r="AR61" i="2"/>
  <c r="AS61" i="2"/>
  <c r="S62" i="2"/>
  <c r="T62" i="2"/>
  <c r="AM62" i="2"/>
  <c r="AN62" i="2"/>
  <c r="BG62" i="2"/>
  <c r="BH62" i="2"/>
  <c r="AG63" i="2"/>
  <c r="AF63" i="2"/>
  <c r="AH63" i="2"/>
  <c r="BA63" i="2"/>
  <c r="AZ63" i="2"/>
  <c r="BB63" i="2"/>
  <c r="AB64" i="2"/>
  <c r="AA64" i="2"/>
  <c r="AC64" i="2"/>
  <c r="AV64" i="2"/>
  <c r="AU64" i="2"/>
  <c r="AW64" i="2"/>
  <c r="W67" i="2"/>
  <c r="V67" i="2"/>
  <c r="X67" i="2"/>
  <c r="AQ67" i="2"/>
  <c r="AP67" i="2"/>
  <c r="AR67" i="2"/>
  <c r="R68" i="2"/>
  <c r="Q68" i="2"/>
  <c r="S68" i="2"/>
  <c r="AL68" i="2"/>
  <c r="AK68" i="2"/>
  <c r="AM68" i="2"/>
  <c r="BF68" i="2"/>
  <c r="BE68" i="2"/>
  <c r="BG68" i="2"/>
  <c r="AG69" i="2"/>
  <c r="AF69" i="2"/>
  <c r="AH69" i="2"/>
  <c r="BC69" i="2"/>
  <c r="BB69" i="2"/>
  <c r="BA69" i="2"/>
  <c r="AZ69" i="2"/>
  <c r="AD74" i="2"/>
  <c r="AC74" i="2"/>
  <c r="AB74" i="2"/>
  <c r="AA74" i="2"/>
  <c r="AM74" i="2"/>
  <c r="AR74" i="2"/>
  <c r="AW74" i="2"/>
  <c r="BB74" i="2"/>
  <c r="O75" i="2"/>
  <c r="N75" i="2"/>
  <c r="M75" i="2"/>
  <c r="L75" i="2"/>
  <c r="AI75" i="2"/>
  <c r="AH75" i="2"/>
  <c r="AG75" i="2"/>
  <c r="AF75" i="2"/>
  <c r="BH75" i="2"/>
  <c r="BG75" i="2"/>
  <c r="BF75" i="2"/>
  <c r="BE75" i="2"/>
  <c r="T76" i="2"/>
  <c r="S76" i="2"/>
  <c r="R76" i="2"/>
  <c r="Q76" i="2"/>
  <c r="AN76" i="2"/>
  <c r="AM76" i="2"/>
  <c r="AL76" i="2"/>
  <c r="AK76" i="2"/>
  <c r="E77" i="2"/>
  <c r="D77" i="2"/>
  <c r="C77" i="2"/>
  <c r="B77" i="2"/>
  <c r="Y77" i="2"/>
  <c r="X77" i="2"/>
  <c r="W77" i="2"/>
  <c r="V77" i="2"/>
  <c r="AX77" i="2"/>
  <c r="AW77" i="2"/>
  <c r="AV77" i="2"/>
  <c r="J78" i="2"/>
  <c r="I78" i="2"/>
  <c r="H78" i="2"/>
  <c r="AD78" i="2"/>
  <c r="AC78" i="2"/>
  <c r="AB78" i="2"/>
  <c r="BC78" i="2"/>
  <c r="BB78" i="2"/>
  <c r="BA78" i="2"/>
  <c r="AZ78" i="2"/>
  <c r="O79" i="2"/>
  <c r="N79" i="2"/>
  <c r="M79" i="2"/>
  <c r="L79" i="2"/>
  <c r="AI79" i="2"/>
  <c r="AH79" i="2"/>
  <c r="AG79" i="2"/>
  <c r="AF79" i="2"/>
  <c r="BC79" i="2"/>
  <c r="BB79" i="2"/>
  <c r="BA79" i="2"/>
  <c r="AZ79" i="2"/>
  <c r="O80" i="2"/>
  <c r="N80" i="2"/>
  <c r="M80" i="2"/>
  <c r="L80" i="2"/>
  <c r="AI80" i="2"/>
  <c r="AH80" i="2"/>
  <c r="AF80" i="2"/>
  <c r="BH80" i="2"/>
  <c r="BG80" i="2"/>
  <c r="BF80" i="2"/>
  <c r="BE80" i="2"/>
  <c r="S83" i="2"/>
  <c r="R83" i="2"/>
  <c r="Q83" i="2"/>
  <c r="T83" i="2" s="1"/>
  <c r="AM83" i="2"/>
  <c r="AL83" i="2"/>
  <c r="AK83" i="2"/>
  <c r="AN83" i="2" s="1"/>
  <c r="BG83" i="2"/>
  <c r="BF83" i="2"/>
  <c r="BE83" i="2"/>
  <c r="AB57" i="2"/>
  <c r="AV57" i="2"/>
  <c r="BF58" i="2"/>
  <c r="AL59" i="2"/>
  <c r="AV59" i="2"/>
  <c r="BF59" i="2"/>
  <c r="W60" i="2"/>
  <c r="AG60" i="2"/>
  <c r="AQ60" i="2"/>
  <c r="BA60" i="2"/>
  <c r="R61" i="2"/>
  <c r="AB61" i="2"/>
  <c r="AL61" i="2"/>
  <c r="AV61" i="2"/>
  <c r="BF61" i="2"/>
  <c r="W62" i="2"/>
  <c r="AG62" i="2"/>
  <c r="AQ62" i="2"/>
  <c r="BA62" i="2"/>
  <c r="S63" i="2"/>
  <c r="AM63" i="2"/>
  <c r="BG63" i="2"/>
  <c r="AH64" i="2"/>
  <c r="BB64" i="2"/>
  <c r="AC67" i="2"/>
  <c r="AW67" i="2"/>
  <c r="X68" i="2"/>
  <c r="AR68" i="2"/>
  <c r="S69" i="2"/>
  <c r="AM69" i="2"/>
  <c r="V74" i="2"/>
  <c r="G75" i="2"/>
  <c r="AZ75" i="2"/>
  <c r="AF76" i="2"/>
  <c r="Q77" i="2"/>
  <c r="G78" i="2"/>
  <c r="BE78" i="2"/>
  <c r="AK79" i="2"/>
  <c r="Q80" i="2"/>
  <c r="L83" i="2"/>
  <c r="O83" i="2" s="1"/>
  <c r="AZ83" i="2"/>
  <c r="AD50" i="2" l="1"/>
  <c r="AC50" i="2"/>
  <c r="AB50" i="2"/>
  <c r="BC83" i="2"/>
  <c r="AN50" i="2"/>
  <c r="AM50" i="2"/>
  <c r="AL50" i="2"/>
  <c r="Y55" i="2"/>
  <c r="W55" i="2"/>
  <c r="BH83" i="2"/>
  <c r="AI50" i="2"/>
  <c r="AH50" i="2"/>
  <c r="AG50" i="2"/>
  <c r="BE74" i="2"/>
  <c r="T55" i="2"/>
  <c r="R55" i="2"/>
  <c r="AU74" i="2"/>
  <c r="AU55" i="2"/>
  <c r="BC50" i="2"/>
  <c r="BB50" i="2"/>
  <c r="BA50" i="2"/>
  <c r="AZ74" i="2"/>
  <c r="AR55" i="2"/>
  <c r="BE55" i="2"/>
  <c r="AX50" i="2"/>
  <c r="AW50" i="2"/>
  <c r="AV50" i="2"/>
  <c r="V55" i="2"/>
  <c r="BH50" i="2"/>
  <c r="BG50" i="2"/>
  <c r="BF50" i="2"/>
  <c r="BG74" i="2"/>
  <c r="Y83" i="2"/>
  <c r="AD55" i="2"/>
  <c r="AB55" i="2"/>
  <c r="AQ55" i="2"/>
  <c r="Q55" i="2"/>
  <c r="AS50" i="2"/>
  <c r="AR50" i="2"/>
  <c r="AQ50" i="2"/>
  <c r="J83" i="2"/>
  <c r="AP55" i="2"/>
  <c r="AA50" i="2"/>
  <c r="BG55" i="2"/>
  <c r="AM55" i="2"/>
  <c r="AZ50" i="2"/>
  <c r="BF55" i="2"/>
  <c r="AL55" i="2"/>
  <c r="AK50" i="2"/>
  <c r="O30" i="1"/>
  <c r="P30" i="1"/>
  <c r="Q30" i="1"/>
  <c r="R30" i="1"/>
  <c r="S30" i="1"/>
  <c r="T30" i="1"/>
  <c r="U30" i="1"/>
  <c r="V30" i="1"/>
  <c r="W30" i="1"/>
  <c r="X30" i="1"/>
  <c r="Y30" i="1"/>
  <c r="Y37" i="1" s="1"/>
  <c r="Y76" i="1" s="1"/>
  <c r="AF23" i="1"/>
  <c r="J30" i="1"/>
  <c r="AF24" i="1"/>
  <c r="AF25" i="1"/>
  <c r="AF72" i="1" s="1"/>
  <c r="AD24" i="1"/>
  <c r="AD25" i="1"/>
  <c r="AD23" i="1"/>
  <c r="AD70" i="1" s="1"/>
  <c r="AF41" i="1"/>
  <c r="AF40" i="1"/>
  <c r="AF39" i="1"/>
  <c r="AD41" i="1"/>
  <c r="AD40" i="1"/>
  <c r="AD39" i="1"/>
  <c r="AD62" i="1" s="1"/>
  <c r="X11" i="1"/>
  <c r="X6" i="1"/>
  <c r="B6" i="1"/>
  <c r="B53" i="1" s="1"/>
  <c r="C6" i="1"/>
  <c r="C53" i="1" s="1"/>
  <c r="D6" i="1"/>
  <c r="D53" i="1" s="1"/>
  <c r="E6" i="1"/>
  <c r="E53" i="1" s="1"/>
  <c r="J6" i="1"/>
  <c r="K6" i="1"/>
  <c r="L6" i="1"/>
  <c r="M6" i="1"/>
  <c r="N6" i="1"/>
  <c r="O6" i="1"/>
  <c r="P6" i="1"/>
  <c r="Q6" i="1"/>
  <c r="R6" i="1"/>
  <c r="S6" i="1"/>
  <c r="T6" i="1"/>
  <c r="U6" i="1"/>
  <c r="V6" i="1"/>
  <c r="W6" i="1"/>
  <c r="B11" i="1"/>
  <c r="B58" i="1" s="1"/>
  <c r="C11" i="1"/>
  <c r="D11" i="1"/>
  <c r="D58" i="1" s="1"/>
  <c r="E11" i="1"/>
  <c r="E58" i="1" s="1"/>
  <c r="J11" i="1"/>
  <c r="K11" i="1"/>
  <c r="L11" i="1"/>
  <c r="M11" i="1"/>
  <c r="N11" i="1"/>
  <c r="O11" i="1"/>
  <c r="P11" i="1"/>
  <c r="Q11" i="1"/>
  <c r="R11" i="1"/>
  <c r="S11" i="1"/>
  <c r="T11" i="1"/>
  <c r="U11" i="1"/>
  <c r="V11" i="1"/>
  <c r="W11" i="1"/>
  <c r="B54" i="1"/>
  <c r="C54" i="1"/>
  <c r="D54" i="1"/>
  <c r="E54" i="1"/>
  <c r="B55" i="1"/>
  <c r="C55" i="1"/>
  <c r="D55" i="1"/>
  <c r="E55" i="1"/>
  <c r="B56" i="1"/>
  <c r="C56" i="1"/>
  <c r="D56" i="1"/>
  <c r="E56" i="1"/>
  <c r="B57" i="1"/>
  <c r="C57" i="1"/>
  <c r="D57" i="1"/>
  <c r="E57" i="1"/>
  <c r="C58" i="1"/>
  <c r="B59" i="1"/>
  <c r="C59" i="1"/>
  <c r="D59" i="1"/>
  <c r="E59" i="1"/>
  <c r="B60" i="1"/>
  <c r="C60" i="1"/>
  <c r="D60" i="1"/>
  <c r="E60" i="1"/>
  <c r="B61" i="1"/>
  <c r="C61" i="1"/>
  <c r="D61" i="1"/>
  <c r="E61" i="1"/>
  <c r="B62" i="1"/>
  <c r="C62" i="1"/>
  <c r="D62" i="1"/>
  <c r="E62" i="1"/>
  <c r="B63" i="1"/>
  <c r="C63" i="1"/>
  <c r="D63" i="1"/>
  <c r="E63" i="1"/>
  <c r="B64" i="1"/>
  <c r="C64" i="1"/>
  <c r="D64" i="1"/>
  <c r="E64" i="1"/>
  <c r="B65" i="1"/>
  <c r="C65" i="1"/>
  <c r="D65" i="1"/>
  <c r="E65" i="1"/>
  <c r="B66" i="1"/>
  <c r="C66" i="1"/>
  <c r="D66" i="1"/>
  <c r="E66" i="1"/>
  <c r="B67" i="1"/>
  <c r="C67" i="1"/>
  <c r="D67" i="1"/>
  <c r="E67" i="1"/>
  <c r="B70" i="1"/>
  <c r="C70" i="1"/>
  <c r="D70" i="1"/>
  <c r="E70" i="1"/>
  <c r="B71" i="1"/>
  <c r="C71" i="1"/>
  <c r="D71" i="1"/>
  <c r="E71" i="1"/>
  <c r="B72" i="1"/>
  <c r="C72" i="1"/>
  <c r="D72" i="1"/>
  <c r="E72" i="1"/>
  <c r="B77" i="1"/>
  <c r="C77" i="1"/>
  <c r="D77" i="1"/>
  <c r="E77" i="1"/>
  <c r="AD60" i="1" l="1"/>
  <c r="AF11" i="1"/>
  <c r="AD54" i="1"/>
  <c r="AD30" i="1"/>
  <c r="AC30" i="1"/>
  <c r="AD55" i="1"/>
  <c r="AC11" i="1"/>
  <c r="AD11" i="1"/>
  <c r="AD58" i="1" s="1"/>
  <c r="AC6" i="1"/>
  <c r="AD6" i="1"/>
  <c r="AD53" i="1" s="1"/>
  <c r="AD66" i="1"/>
  <c r="AD61" i="1"/>
  <c r="V37" i="1"/>
  <c r="V76" i="1" s="1"/>
  <c r="AF6" i="1"/>
  <c r="AF53" i="1" s="1"/>
  <c r="AF30" i="1"/>
  <c r="AF77" i="1" s="1"/>
  <c r="V78" i="1"/>
  <c r="V72" i="1"/>
  <c r="V70" i="1"/>
  <c r="V73" i="1"/>
  <c r="V79" i="1"/>
  <c r="V80" i="1"/>
  <c r="V69" i="1"/>
  <c r="V83" i="1"/>
  <c r="V74" i="1"/>
  <c r="V68" i="1"/>
  <c r="Y81" i="1"/>
  <c r="Y73" i="1"/>
  <c r="Y80" i="1"/>
  <c r="Y75" i="1"/>
  <c r="Y69" i="1"/>
  <c r="Y83" i="1"/>
  <c r="Y79" i="1"/>
  <c r="Y77" i="1"/>
  <c r="Y74" i="1"/>
  <c r="Y82" i="1"/>
  <c r="Y72" i="1"/>
  <c r="Y70" i="1"/>
  <c r="Y68" i="1"/>
  <c r="Y78" i="1"/>
  <c r="Y67" i="1"/>
  <c r="Y60" i="1"/>
  <c r="Y56" i="1"/>
  <c r="Y66" i="1"/>
  <c r="Y63" i="1"/>
  <c r="Y59" i="1"/>
  <c r="Y55" i="1"/>
  <c r="Y64" i="1"/>
  <c r="Y61" i="1"/>
  <c r="Y57" i="1"/>
  <c r="Y53" i="1"/>
  <c r="Y54" i="1"/>
  <c r="Y62" i="1"/>
  <c r="Y58" i="1"/>
  <c r="Y65" i="1"/>
  <c r="V64" i="1"/>
  <c r="V61" i="1"/>
  <c r="V57" i="1"/>
  <c r="V67" i="1"/>
  <c r="V60" i="1"/>
  <c r="V56" i="1"/>
  <c r="V65" i="1"/>
  <c r="V62" i="1"/>
  <c r="V58" i="1"/>
  <c r="V54" i="1"/>
  <c r="V53" i="1"/>
  <c r="V66" i="1"/>
  <c r="V63" i="1"/>
  <c r="V59" i="1"/>
  <c r="V55" i="1"/>
  <c r="AF61" i="1"/>
  <c r="AF54" i="1"/>
  <c r="AF57" i="1"/>
  <c r="AF66" i="1"/>
  <c r="AF70" i="1"/>
  <c r="AD59" i="1"/>
  <c r="AD64" i="1"/>
  <c r="AD71" i="1"/>
  <c r="AF56" i="1"/>
  <c r="AF67" i="1"/>
  <c r="AF63" i="1"/>
  <c r="AD56" i="1"/>
  <c r="AD67" i="1"/>
  <c r="AD57" i="1"/>
  <c r="AD65" i="1"/>
  <c r="U37" i="1"/>
  <c r="U76" i="1" s="1"/>
  <c r="O37" i="1"/>
  <c r="O76" i="1" s="1"/>
  <c r="K37" i="1"/>
  <c r="K76" i="1" s="1"/>
  <c r="AD72" i="1"/>
  <c r="AD63" i="1"/>
  <c r="AD79" i="1"/>
  <c r="AD77" i="1"/>
  <c r="W37" i="1"/>
  <c r="R37" i="1"/>
  <c r="R76" i="1" s="1"/>
  <c r="T37" i="1"/>
  <c r="T76" i="1" s="1"/>
  <c r="N37" i="1"/>
  <c r="N76" i="1" s="1"/>
  <c r="J37" i="1"/>
  <c r="J76" i="1" s="1"/>
  <c r="AF55" i="1"/>
  <c r="AF71" i="1"/>
  <c r="AD78" i="1"/>
  <c r="Q37" i="1"/>
  <c r="Q76" i="1" s="1"/>
  <c r="M37" i="1"/>
  <c r="M76" i="1" s="1"/>
  <c r="AD83" i="1"/>
  <c r="S37" i="1"/>
  <c r="S76" i="1" s="1"/>
  <c r="P37" i="1"/>
  <c r="P76" i="1" s="1"/>
  <c r="L37" i="1"/>
  <c r="L76" i="1" s="1"/>
  <c r="AD81" i="1"/>
  <c r="AF59" i="1"/>
  <c r="AF64" i="1"/>
  <c r="AF60" i="1"/>
  <c r="AD80" i="1"/>
  <c r="X37" i="1"/>
  <c r="X76" i="1" s="1"/>
  <c r="AF58" i="1"/>
  <c r="AF65" i="1"/>
  <c r="AD82" i="1"/>
  <c r="AF62" i="1"/>
  <c r="W76" i="1" l="1"/>
  <c r="AC37" i="1"/>
  <c r="V77" i="1"/>
  <c r="V75" i="1"/>
  <c r="V81" i="1"/>
  <c r="V82" i="1"/>
  <c r="L80" i="1"/>
  <c r="L75" i="1"/>
  <c r="L69" i="1"/>
  <c r="L83" i="1"/>
  <c r="L79" i="1"/>
  <c r="L77" i="1"/>
  <c r="L74" i="1"/>
  <c r="L82" i="1"/>
  <c r="L78" i="1"/>
  <c r="L72" i="1"/>
  <c r="L70" i="1"/>
  <c r="L81" i="1"/>
  <c r="L73" i="1"/>
  <c r="L68" i="1"/>
  <c r="K83" i="1"/>
  <c r="K79" i="1"/>
  <c r="K77" i="1"/>
  <c r="K74" i="1"/>
  <c r="K82" i="1"/>
  <c r="K78" i="1"/>
  <c r="K72" i="1"/>
  <c r="K70" i="1"/>
  <c r="K80" i="1"/>
  <c r="K81" i="1"/>
  <c r="K73" i="1"/>
  <c r="K69" i="1"/>
  <c r="K75" i="1"/>
  <c r="K68" i="1"/>
  <c r="Q81" i="1"/>
  <c r="Q73" i="1"/>
  <c r="Q80" i="1"/>
  <c r="Q75" i="1"/>
  <c r="Q69" i="1"/>
  <c r="Q83" i="1"/>
  <c r="Q79" i="1"/>
  <c r="Q77" i="1"/>
  <c r="Q74" i="1"/>
  <c r="Q82" i="1"/>
  <c r="Q78" i="1"/>
  <c r="Q68" i="1"/>
  <c r="Q72" i="1"/>
  <c r="Q70" i="1"/>
  <c r="T80" i="1"/>
  <c r="T75" i="1"/>
  <c r="T69" i="1"/>
  <c r="T83" i="1"/>
  <c r="T79" i="1"/>
  <c r="T77" i="1"/>
  <c r="T74" i="1"/>
  <c r="T82" i="1"/>
  <c r="T78" i="1"/>
  <c r="T72" i="1"/>
  <c r="T70" i="1"/>
  <c r="T81" i="1"/>
  <c r="T73" i="1"/>
  <c r="T68" i="1"/>
  <c r="O83" i="1"/>
  <c r="O79" i="1"/>
  <c r="O77" i="1"/>
  <c r="O74" i="1"/>
  <c r="O82" i="1"/>
  <c r="O78" i="1"/>
  <c r="O72" i="1"/>
  <c r="O70" i="1"/>
  <c r="O81" i="1"/>
  <c r="O73" i="1"/>
  <c r="O80" i="1"/>
  <c r="O75" i="1"/>
  <c r="O69" i="1"/>
  <c r="O68" i="1"/>
  <c r="N82" i="1"/>
  <c r="N78" i="1"/>
  <c r="N72" i="1"/>
  <c r="N70" i="1"/>
  <c r="N81" i="1"/>
  <c r="N73" i="1"/>
  <c r="N79" i="1"/>
  <c r="N80" i="1"/>
  <c r="N75" i="1"/>
  <c r="N69" i="1"/>
  <c r="N83" i="1"/>
  <c r="N77" i="1"/>
  <c r="N74" i="1"/>
  <c r="N68" i="1"/>
  <c r="X80" i="1"/>
  <c r="X75" i="1"/>
  <c r="X69" i="1"/>
  <c r="X83" i="1"/>
  <c r="X79" i="1"/>
  <c r="X77" i="1"/>
  <c r="X74" i="1"/>
  <c r="X81" i="1"/>
  <c r="X82" i="1"/>
  <c r="X78" i="1"/>
  <c r="X72" i="1"/>
  <c r="X70" i="1"/>
  <c r="X73" i="1"/>
  <c r="X68" i="1"/>
  <c r="R82" i="1"/>
  <c r="R78" i="1"/>
  <c r="R72" i="1"/>
  <c r="R70" i="1"/>
  <c r="R81" i="1"/>
  <c r="R73" i="1"/>
  <c r="R83" i="1"/>
  <c r="R80" i="1"/>
  <c r="R75" i="1"/>
  <c r="R69" i="1"/>
  <c r="R79" i="1"/>
  <c r="R77" i="1"/>
  <c r="R74" i="1"/>
  <c r="R68" i="1"/>
  <c r="U81" i="1"/>
  <c r="U73" i="1"/>
  <c r="U80" i="1"/>
  <c r="U75" i="1"/>
  <c r="U69" i="1"/>
  <c r="U82" i="1"/>
  <c r="U78" i="1"/>
  <c r="U83" i="1"/>
  <c r="U79" i="1"/>
  <c r="U77" i="1"/>
  <c r="U74" i="1"/>
  <c r="U68" i="1"/>
  <c r="U72" i="1"/>
  <c r="U70" i="1"/>
  <c r="M81" i="1"/>
  <c r="M73" i="1"/>
  <c r="M80" i="1"/>
  <c r="M75" i="1"/>
  <c r="M69" i="1"/>
  <c r="M78" i="1"/>
  <c r="M83" i="1"/>
  <c r="M79" i="1"/>
  <c r="M77" i="1"/>
  <c r="M74" i="1"/>
  <c r="M82" i="1"/>
  <c r="M72" i="1"/>
  <c r="M70" i="1"/>
  <c r="M68" i="1"/>
  <c r="P80" i="1"/>
  <c r="P75" i="1"/>
  <c r="P69" i="1"/>
  <c r="P83" i="1"/>
  <c r="P79" i="1"/>
  <c r="P77" i="1"/>
  <c r="P74" i="1"/>
  <c r="P81" i="1"/>
  <c r="P82" i="1"/>
  <c r="P78" i="1"/>
  <c r="P72" i="1"/>
  <c r="P70" i="1"/>
  <c r="P73" i="1"/>
  <c r="P68" i="1"/>
  <c r="S83" i="1"/>
  <c r="S79" i="1"/>
  <c r="S77" i="1"/>
  <c r="S74" i="1"/>
  <c r="S82" i="1"/>
  <c r="S78" i="1"/>
  <c r="S72" i="1"/>
  <c r="S70" i="1"/>
  <c r="S80" i="1"/>
  <c r="S81" i="1"/>
  <c r="S73" i="1"/>
  <c r="S75" i="1"/>
  <c r="S69" i="1"/>
  <c r="S68" i="1"/>
  <c r="J82" i="1"/>
  <c r="J78" i="1"/>
  <c r="J72" i="1"/>
  <c r="J70" i="1"/>
  <c r="J79" i="1"/>
  <c r="J81" i="1"/>
  <c r="J73" i="1"/>
  <c r="J83" i="1"/>
  <c r="J80" i="1"/>
  <c r="J75" i="1"/>
  <c r="J69" i="1"/>
  <c r="J74" i="1"/>
  <c r="J77" i="1"/>
  <c r="J68" i="1"/>
  <c r="W83" i="1"/>
  <c r="W79" i="1"/>
  <c r="W77" i="1"/>
  <c r="W74" i="1"/>
  <c r="W82" i="1"/>
  <c r="W78" i="1"/>
  <c r="W72" i="1"/>
  <c r="W70" i="1"/>
  <c r="W81" i="1"/>
  <c r="W73" i="1"/>
  <c r="W80" i="1"/>
  <c r="W69" i="1"/>
  <c r="W75" i="1"/>
  <c r="W68" i="1"/>
  <c r="Q67" i="1"/>
  <c r="Q60" i="1"/>
  <c r="Q56" i="1"/>
  <c r="Q66" i="1"/>
  <c r="Q63" i="1"/>
  <c r="Q59" i="1"/>
  <c r="Q55" i="1"/>
  <c r="Q64" i="1"/>
  <c r="Q61" i="1"/>
  <c r="Q57" i="1"/>
  <c r="Q53" i="1"/>
  <c r="Q58" i="1"/>
  <c r="Q54" i="1"/>
  <c r="Q65" i="1"/>
  <c r="Q62" i="1"/>
  <c r="L66" i="1"/>
  <c r="L63" i="1"/>
  <c r="L59" i="1"/>
  <c r="L55" i="1"/>
  <c r="L65" i="1"/>
  <c r="L62" i="1"/>
  <c r="L58" i="1"/>
  <c r="L54" i="1"/>
  <c r="L67" i="1"/>
  <c r="L60" i="1"/>
  <c r="L56" i="1"/>
  <c r="L61" i="1"/>
  <c r="L57" i="1"/>
  <c r="L53" i="1"/>
  <c r="L64" i="1"/>
  <c r="M67" i="1"/>
  <c r="M60" i="1"/>
  <c r="M56" i="1"/>
  <c r="M66" i="1"/>
  <c r="M63" i="1"/>
  <c r="M59" i="1"/>
  <c r="M55" i="1"/>
  <c r="M64" i="1"/>
  <c r="M61" i="1"/>
  <c r="M57" i="1"/>
  <c r="M53" i="1"/>
  <c r="M65" i="1"/>
  <c r="M58" i="1"/>
  <c r="M54" i="1"/>
  <c r="M62" i="1"/>
  <c r="N64" i="1"/>
  <c r="N61" i="1"/>
  <c r="N57" i="1"/>
  <c r="N67" i="1"/>
  <c r="N60" i="1"/>
  <c r="N56" i="1"/>
  <c r="N65" i="1"/>
  <c r="N62" i="1"/>
  <c r="N58" i="1"/>
  <c r="N54" i="1"/>
  <c r="N53" i="1"/>
  <c r="N66" i="1"/>
  <c r="N63" i="1"/>
  <c r="N59" i="1"/>
  <c r="N55" i="1"/>
  <c r="K65" i="1"/>
  <c r="K62" i="1"/>
  <c r="K58" i="1"/>
  <c r="K64" i="1"/>
  <c r="K61" i="1"/>
  <c r="K57" i="1"/>
  <c r="K53" i="1"/>
  <c r="K66" i="1"/>
  <c r="K63" i="1"/>
  <c r="K59" i="1"/>
  <c r="K55" i="1"/>
  <c r="K54" i="1"/>
  <c r="K67" i="1"/>
  <c r="K60" i="1"/>
  <c r="K56" i="1"/>
  <c r="X66" i="1"/>
  <c r="X63" i="1"/>
  <c r="X59" i="1"/>
  <c r="X55" i="1"/>
  <c r="X65" i="1"/>
  <c r="X62" i="1"/>
  <c r="X58" i="1"/>
  <c r="X54" i="1"/>
  <c r="X67" i="1"/>
  <c r="X60" i="1"/>
  <c r="X56" i="1"/>
  <c r="X64" i="1"/>
  <c r="X61" i="1"/>
  <c r="X57" i="1"/>
  <c r="X53" i="1"/>
  <c r="T66" i="1"/>
  <c r="T63" i="1"/>
  <c r="T59" i="1"/>
  <c r="T55" i="1"/>
  <c r="T65" i="1"/>
  <c r="T62" i="1"/>
  <c r="T58" i="1"/>
  <c r="T54" i="1"/>
  <c r="T67" i="1"/>
  <c r="T60" i="1"/>
  <c r="T56" i="1"/>
  <c r="T64" i="1"/>
  <c r="T57" i="1"/>
  <c r="T53" i="1"/>
  <c r="T61" i="1"/>
  <c r="S65" i="1"/>
  <c r="S62" i="1"/>
  <c r="S58" i="1"/>
  <c r="S67" i="1"/>
  <c r="S64" i="1"/>
  <c r="S61" i="1"/>
  <c r="S57" i="1"/>
  <c r="S53" i="1"/>
  <c r="S66" i="1"/>
  <c r="S63" i="1"/>
  <c r="S59" i="1"/>
  <c r="S55" i="1"/>
  <c r="S54" i="1"/>
  <c r="S60" i="1"/>
  <c r="S56" i="1"/>
  <c r="U67" i="1"/>
  <c r="U60" i="1"/>
  <c r="U56" i="1"/>
  <c r="U66" i="1"/>
  <c r="U63" i="1"/>
  <c r="U59" i="1"/>
  <c r="U55" i="1"/>
  <c r="U64" i="1"/>
  <c r="U61" i="1"/>
  <c r="U57" i="1"/>
  <c r="U53" i="1"/>
  <c r="U62" i="1"/>
  <c r="U58" i="1"/>
  <c r="U54" i="1"/>
  <c r="U65" i="1"/>
  <c r="P66" i="1"/>
  <c r="P63" i="1"/>
  <c r="P59" i="1"/>
  <c r="P55" i="1"/>
  <c r="P65" i="1"/>
  <c r="P62" i="1"/>
  <c r="P58" i="1"/>
  <c r="P54" i="1"/>
  <c r="P67" i="1"/>
  <c r="P60" i="1"/>
  <c r="P56" i="1"/>
  <c r="P64" i="1"/>
  <c r="P61" i="1"/>
  <c r="P57" i="1"/>
  <c r="P53" i="1"/>
  <c r="O65" i="1"/>
  <c r="O62" i="1"/>
  <c r="O58" i="1"/>
  <c r="O54" i="1"/>
  <c r="O64" i="1"/>
  <c r="O61" i="1"/>
  <c r="O57" i="1"/>
  <c r="O67" i="1"/>
  <c r="O66" i="1"/>
  <c r="O63" i="1"/>
  <c r="O59" i="1"/>
  <c r="O55" i="1"/>
  <c r="O53" i="1"/>
  <c r="O56" i="1"/>
  <c r="O60" i="1"/>
  <c r="R64" i="1"/>
  <c r="R61" i="1"/>
  <c r="R57" i="1"/>
  <c r="R53" i="1"/>
  <c r="R67" i="1"/>
  <c r="R60" i="1"/>
  <c r="R56" i="1"/>
  <c r="R65" i="1"/>
  <c r="R62" i="1"/>
  <c r="R58" i="1"/>
  <c r="R54" i="1"/>
  <c r="R66" i="1"/>
  <c r="R55" i="1"/>
  <c r="R63" i="1"/>
  <c r="R59" i="1"/>
  <c r="J64" i="1"/>
  <c r="J61" i="1"/>
  <c r="J57" i="1"/>
  <c r="J67" i="1"/>
  <c r="J60" i="1"/>
  <c r="J56" i="1"/>
  <c r="J66" i="1"/>
  <c r="J65" i="1"/>
  <c r="J62" i="1"/>
  <c r="J58" i="1"/>
  <c r="J54" i="1"/>
  <c r="J53" i="1"/>
  <c r="J63" i="1"/>
  <c r="J59" i="1"/>
  <c r="J55" i="1"/>
  <c r="W65" i="1"/>
  <c r="W62" i="1"/>
  <c r="W58" i="1"/>
  <c r="W64" i="1"/>
  <c r="W61" i="1"/>
  <c r="W57" i="1"/>
  <c r="W66" i="1"/>
  <c r="W63" i="1"/>
  <c r="W59" i="1"/>
  <c r="W55" i="1"/>
  <c r="W54" i="1"/>
  <c r="W53" i="1"/>
  <c r="W67" i="1"/>
  <c r="W60" i="1"/>
  <c r="W56" i="1"/>
</calcChain>
</file>

<file path=xl/sharedStrings.xml><?xml version="1.0" encoding="utf-8"?>
<sst xmlns="http://schemas.openxmlformats.org/spreadsheetml/2006/main" count="2179" uniqueCount="87">
  <si>
    <t>1996</t>
  </si>
  <si>
    <t>1997</t>
  </si>
  <si>
    <t>1998</t>
  </si>
  <si>
    <t>1999</t>
  </si>
  <si>
    <t>2000</t>
  </si>
  <si>
    <t>2001</t>
  </si>
  <si>
    <t>2002</t>
  </si>
  <si>
    <t>2003</t>
  </si>
  <si>
    <t>2004</t>
  </si>
  <si>
    <t>2005</t>
  </si>
  <si>
    <t>2007</t>
  </si>
  <si>
    <t>2008</t>
  </si>
  <si>
    <t>2009</t>
  </si>
  <si>
    <t>Agglomération de Québec</t>
  </si>
  <si>
    <t>Québec</t>
  </si>
  <si>
    <t>Saint-Augustin-de-Desmaures</t>
  </si>
  <si>
    <t>Lévis</t>
  </si>
  <si>
    <t>MRC de La Jacques-Cartier</t>
  </si>
  <si>
    <t>Lac-Beauport</t>
  </si>
  <si>
    <t>Lac-Delage</t>
  </si>
  <si>
    <t>Sainte-Brigitte-de-Laval</t>
  </si>
  <si>
    <t>Sainte-Catherine-de-la-Jacques-Cartier</t>
  </si>
  <si>
    <t>Saint-Gabriel-de-Valcartier</t>
  </si>
  <si>
    <t>Shannon</t>
  </si>
  <si>
    <t>Stoneham-et-Tewkesbury</t>
  </si>
  <si>
    <t>MRC de La Côte-de-Beaupré</t>
  </si>
  <si>
    <t>Boischatel</t>
  </si>
  <si>
    <t>Château-Richer</t>
  </si>
  <si>
    <t>L'Ange-Gardien</t>
  </si>
  <si>
    <t>Sainte-Famille</t>
  </si>
  <si>
    <t>n/d</t>
  </si>
  <si>
    <t>Sainte-Pétronille</t>
  </si>
  <si>
    <t>Saint-François-de-l'Île-d'Orléans</t>
  </si>
  <si>
    <t>Saint-Jean-de-l'Île-d'Orléans</t>
  </si>
  <si>
    <t>Saint-Laurent-de-l'Île-d'Orléans</t>
  </si>
  <si>
    <t>Saint-Pierre-de-l'Île-d'Orléans</t>
  </si>
  <si>
    <t>MRC de L'Île-d'Orléans</t>
  </si>
  <si>
    <t>2006</t>
  </si>
  <si>
    <t>Communauté métropolitaine de Québec</t>
  </si>
  <si>
    <t>2010</t>
  </si>
  <si>
    <t>L'Ancienne-Lorette</t>
  </si>
  <si>
    <t>Fossambault-sur-le-Lac</t>
  </si>
  <si>
    <t>2011</t>
  </si>
  <si>
    <t>Saint-Ferréol-les-Neiges</t>
  </si>
  <si>
    <t>Sainte-Anne-de-Beaupré</t>
  </si>
  <si>
    <t>Beaupré</t>
  </si>
  <si>
    <t>Lac-Saint-Joseph</t>
  </si>
  <si>
    <t>Saint-Joachim</t>
  </si>
  <si>
    <t>Saint-Tite-des-Caps</t>
  </si>
  <si>
    <t>Municipalités</t>
  </si>
  <si>
    <t>Le Québec</t>
  </si>
  <si>
    <t>Le Canada</t>
  </si>
  <si>
    <t>RMR de Québec</t>
  </si>
  <si>
    <t>2012</t>
  </si>
  <si>
    <t>2013</t>
  </si>
  <si>
    <t>2014</t>
  </si>
  <si>
    <t>2015</t>
  </si>
  <si>
    <t>Moyenne des cinq dernières années 2010-2015</t>
  </si>
  <si>
    <t>Moyenne des dix dernières années 2000-2015</t>
  </si>
  <si>
    <t>https://www03.cmhc-schl.gc.ca/pimh/fr/#Profile/1/1/Canada</t>
  </si>
  <si>
    <t>2016</t>
  </si>
  <si>
    <t>0</t>
  </si>
  <si>
    <t>Territoires</t>
  </si>
  <si>
    <t>Indi-viduel</t>
  </si>
  <si>
    <t>Jumelée et en rangée</t>
  </si>
  <si>
    <t>Apparte-ment*</t>
  </si>
  <si>
    <t>Total</t>
  </si>
  <si>
    <t>n/a</t>
  </si>
  <si>
    <t xml:space="preserve">Source : Société canadienne d'hypothèques et de logement,  Enquête sur les logements mis en chantier, achevés et en construction de 2005 à 2013. Compilation réalisée par la CMQ. La présente ne constitue en aucun cas un appui de la Société  canadienne d’hypothèques et de logement envers ce produit. </t>
  </si>
  <si>
    <t>http://www.schl.ca/fr/index.cfm</t>
  </si>
  <si>
    <t>Appartement : comprend les duplex, triplex, les logements locatifs ainsi que les unités de logements conventionnelle privées et publiques et les résidences pour personnes âgées, privées ou publiques.</t>
  </si>
  <si>
    <t xml:space="preserve">Source : Société canadienne d'hypothèques et de logement,  Enquête sur les logements mis en chantier, achevés et en construction de 2005 à 2016. Compilation réalisée par la CMQ. La présente ne constitue en aucun cas un appui de la Société  canadienne d’hypothèques et de logement envers ce produit. </t>
  </si>
  <si>
    <t>Mises en chantier totales annuelles selon le type de marché sur le territoire des municipalités de la Communauté métropolitaine de Québec de 2005 à 2016</t>
  </si>
  <si>
    <t>Propriétaire occupant</t>
  </si>
  <si>
    <t>Locatif</t>
  </si>
  <si>
    <t>Copro-priété</t>
  </si>
  <si>
    <t>Mises en chantier totales annuelles selon le type de marché sur le territoire des municipalités de la Communauté métropolitaine de Québec de 2005 à 2016 en %</t>
  </si>
  <si>
    <t>2017</t>
  </si>
  <si>
    <t>Moyenne des cinq dernières années 2013-2017</t>
  </si>
  <si>
    <t>Moyenne des dix dernières années 2008-2017</t>
  </si>
  <si>
    <t>Mises en chantier totales annuelles selon le type de construction sur le territoire des municipalités de la Communauté métropolitaine de Québec de 2005 à 2017</t>
  </si>
  <si>
    <t>Mises en chantier totales annuelles selon le type de construction sur le territoire des municipalités de la Communauté métropolitaine de Québec de 2005 à 2017 (en %)</t>
  </si>
  <si>
    <t xml:space="preserve">Source : Société canadienne d'hypothèques et de logement, Nombre total de logements mis en chantier de 1996 à 2017,  Enquête sur les logements mis en chantier, achevés et en construction. Compilation réalisée par la CMQ. La présente ne constitue en aucun cas un appui de la Société  canadienne d’hypothèques et de logement envers ce produit. un appui de la Société  canadienne d’hypothèques et de logement envers ce produit. </t>
  </si>
  <si>
    <t>Mises en chantier totales sur le territoire des municipalités de la Communauté métropolitaine de Québec de 1996 à 2017</t>
  </si>
  <si>
    <t>Variation (2013-2017)</t>
  </si>
  <si>
    <t>Part des mises en chantier des municipalités de la Communauté métropolitaine de Québec dans l'ensemble de la région métropolitaine de Québec de 1996 à 2017</t>
  </si>
  <si>
    <t>Le nombre de mises en chantier a été caclculé en utilisant l'année de construction provenant du rôle d'évaluation pour les municipalités de Beaupré, de Sainte-Anne-de-Beaupré, de Saint-Ferréol-de-les-Neiges, de Saint-Joachim et de Saint-Tite-des-Caps.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</si>
</sst>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font>
      <sz val="12"/>
      <name val="Times New Roman"/>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2"/>
      <color indexed="12"/>
      <name val="Times New Roman"/>
      <family val="1"/>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1"/>
    </font>
    <font>
      <b/>
      <sz val="9"/>
      <name val="Arial"/>
      <family val="2"/>
    </font>
    <font>
      <sz val="12"/>
      <name val="Arial"/>
      <family val="2"/>
    </font>
    <font>
      <b/>
      <sz val="8"/>
      <name val="Arial"/>
      <family val="2"/>
    </font>
    <font>
      <sz val="8"/>
      <color indexed="8"/>
      <name val="Arial"/>
      <family val="2"/>
    </font>
    <font>
      <sz val="8"/>
      <name val="Arial"/>
      <family val="2"/>
    </font>
    <font>
      <sz val="9"/>
      <color indexed="8"/>
      <name val="Arial"/>
      <family val="2"/>
    </font>
    <font>
      <b/>
      <sz val="9"/>
      <color indexed="8"/>
      <name val="Arial"/>
      <family val="2"/>
    </font>
    <font>
      <u/>
      <sz val="8"/>
      <color indexed="12"/>
      <name val="Arial"/>
      <family val="2"/>
    </font>
    <font>
      <vertAlign val="superscript"/>
      <sz val="7"/>
      <name val="Arial"/>
      <family val="2"/>
    </font>
    <font>
      <sz val="7"/>
      <name val="Arial"/>
      <family val="2"/>
    </font>
    <font>
      <sz val="5"/>
      <name val="Arial"/>
      <family val="2"/>
    </font>
    <font>
      <sz val="9"/>
      <name val="Arial"/>
      <family val="2"/>
    </font>
    <font>
      <sz val="9"/>
      <color theme="6" tint="-0.249977111117893"/>
      <name val="Arial"/>
      <family val="2"/>
    </font>
    <font>
      <sz val="9"/>
      <color rgb="FF0070C0"/>
      <name val="Arial"/>
      <family val="2"/>
    </font>
    <font>
      <sz val="9"/>
      <color rgb="FFFF0000"/>
      <name val="Arial"/>
      <family val="2"/>
    </font>
    <font>
      <sz val="12"/>
      <color rgb="FFFF0000"/>
      <name val="Arial"/>
      <family val="2"/>
    </font>
    <font>
      <sz val="8"/>
      <color theme="6" tint="-0.249977111117893"/>
      <name val="Arial"/>
      <family val="2"/>
    </font>
    <font>
      <sz val="8"/>
      <color rgb="FF0070C0"/>
      <name val="Arial"/>
      <family val="2"/>
    </font>
    <font>
      <sz val="8"/>
      <color rgb="FFFF0000"/>
      <name val="Arial"/>
      <family val="2"/>
    </font>
    <font>
      <b/>
      <sz val="9"/>
      <color theme="1"/>
      <name val="Arial"/>
      <family val="2"/>
    </font>
    <font>
      <sz val="12"/>
      <name val="Times New Roman"/>
      <family val="1"/>
    </font>
    <font>
      <sz val="9"/>
      <name val="Times New Roman"/>
      <family val="1"/>
    </font>
    <font>
      <sz val="10"/>
      <name val="Arial"/>
      <family val="2"/>
    </font>
    <font>
      <b/>
      <sz val="9"/>
      <name val="Times New Roman"/>
      <family val="1"/>
    </font>
    <font>
      <b/>
      <sz val="10"/>
      <name val="Arial"/>
      <family val="2"/>
    </font>
    <font>
      <sz val="10"/>
      <name val="Gill Sans"/>
    </font>
    <font>
      <b/>
      <sz val="9"/>
      <name val="Tahoma"/>
      <family val="2"/>
    </font>
    <font>
      <b/>
      <sz val="9"/>
      <color theme="6" tint="-0.249977111117893"/>
      <name val="Arial"/>
      <family val="2"/>
    </font>
    <font>
      <sz val="10"/>
      <color theme="6" tint="-0.249977111117893"/>
      <name val="Arial"/>
      <family val="2"/>
    </font>
    <font>
      <b/>
      <sz val="9"/>
      <color indexed="9"/>
      <name val="Arial"/>
      <family val="2"/>
    </font>
    <font>
      <sz val="12"/>
      <color theme="6" tint="-0.249977111117893"/>
      <name val="Times New Roman"/>
      <family val="1"/>
    </font>
    <font>
      <sz val="9"/>
      <color theme="6"/>
      <name val="Arial"/>
      <family val="2"/>
    </font>
    <font>
      <sz val="8"/>
      <color rgb="FF76933C"/>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rgb="FFCCFFFF"/>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CFFCC"/>
        <bgColor indexed="64"/>
      </patternFill>
    </fill>
    <fill>
      <patternFill patternType="solid">
        <fgColor theme="0"/>
        <bgColor indexed="64"/>
      </patternFill>
    </fill>
    <fill>
      <patternFill patternType="solid">
        <fgColor rgb="FFFFCC99"/>
        <bgColor indexed="64"/>
      </patternFill>
    </fill>
    <fill>
      <patternFill patternType="solid">
        <fgColor rgb="FFC0C0C0"/>
        <bgColor indexed="64"/>
      </patternFill>
    </fill>
    <fill>
      <patternFill patternType="solid">
        <fgColor rgb="FF99CCFF"/>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2" fillId="0" borderId="0">
      <alignment horizontal="left"/>
    </xf>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1" fillId="0" borderId="0">
      <alignment horizontal="left"/>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1"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alignment vertical="top"/>
      <protection locked="0"/>
    </xf>
    <xf numFmtId="0" fontId="10" fillId="22" borderId="0" applyNumberFormat="0" applyBorder="0" applyAlignment="0" applyProtection="0"/>
    <xf numFmtId="0" fontId="30" fillId="0" borderId="0">
      <alignment horizontal="right"/>
    </xf>
    <xf numFmtId="0" fontId="11" fillId="0" borderId="0"/>
    <xf numFmtId="0" fontId="11" fillId="0" borderId="0"/>
    <xf numFmtId="9" fontId="1"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42" fillId="0" borderId="0"/>
    <xf numFmtId="0" fontId="47" fillId="0" borderId="0"/>
    <xf numFmtId="0" fontId="9" fillId="0" borderId="0" applyNumberFormat="0" applyFill="0" applyBorder="0" applyAlignment="0" applyProtection="0">
      <alignment vertical="top"/>
      <protection locked="0"/>
    </xf>
    <xf numFmtId="9" fontId="42" fillId="0" borderId="0" applyFont="0" applyFill="0" applyBorder="0" applyAlignment="0" applyProtection="0"/>
    <xf numFmtId="0" fontId="47" fillId="0" borderId="0"/>
    <xf numFmtId="9" fontId="44" fillId="0" borderId="0" applyFont="0" applyFill="0" applyBorder="0" applyAlignment="0" applyProtection="0"/>
    <xf numFmtId="0" fontId="44" fillId="0" borderId="0"/>
  </cellStyleXfs>
  <cellXfs count="237">
    <xf numFmtId="0" fontId="0" fillId="0" borderId="0" xfId="0"/>
    <xf numFmtId="0" fontId="23" fillId="0" borderId="0" xfId="0" applyFont="1"/>
    <xf numFmtId="0" fontId="23" fillId="0" borderId="0" xfId="0" applyFont="1" applyAlignment="1">
      <alignment vertical="center"/>
    </xf>
    <xf numFmtId="49" fontId="24" fillId="0" borderId="1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0" fontId="23" fillId="0" borderId="0" xfId="0" applyFont="1" applyFill="1" applyBorder="1"/>
    <xf numFmtId="164" fontId="23" fillId="0" borderId="0" xfId="38" applyNumberFormat="1" applyFont="1" applyFill="1" applyBorder="1"/>
    <xf numFmtId="0" fontId="27" fillId="0" borderId="10" xfId="36" applyFont="1" applyFill="1" applyBorder="1" applyAlignment="1">
      <alignment vertical="center" wrapText="1"/>
    </xf>
    <xf numFmtId="0" fontId="22" fillId="0" borderId="10" xfId="0" applyFont="1" applyBorder="1" applyAlignment="1">
      <alignment vertical="center"/>
    </xf>
    <xf numFmtId="3" fontId="24" fillId="0" borderId="0" xfId="38" applyNumberFormat="1" applyFont="1" applyFill="1" applyBorder="1" applyAlignment="1">
      <alignment horizontal="center" vertical="center" wrapText="1"/>
    </xf>
    <xf numFmtId="3" fontId="26" fillId="0" borderId="0" xfId="38" applyNumberFormat="1" applyFont="1" applyFill="1" applyBorder="1" applyAlignment="1">
      <alignment horizontal="center" vertical="center" wrapText="1"/>
    </xf>
    <xf numFmtId="0" fontId="28" fillId="24" borderId="10" xfId="37" applyFont="1" applyFill="1" applyBorder="1" applyAlignment="1">
      <alignment vertical="center" wrapText="1"/>
    </xf>
    <xf numFmtId="0" fontId="28" fillId="25" borderId="10" xfId="36" applyFont="1" applyFill="1" applyBorder="1" applyAlignment="1">
      <alignment vertical="center" wrapText="1"/>
    </xf>
    <xf numFmtId="0" fontId="28" fillId="26" borderId="10" xfId="36" applyFont="1" applyFill="1" applyBorder="1" applyAlignment="1">
      <alignment vertical="center" wrapText="1"/>
    </xf>
    <xf numFmtId="0" fontId="28" fillId="27" borderId="10" xfId="36" applyFont="1" applyFill="1" applyBorder="1" applyAlignment="1">
      <alignment vertical="center" wrapText="1"/>
    </xf>
    <xf numFmtId="0" fontId="28" fillId="28" borderId="10" xfId="36" applyFont="1" applyFill="1" applyBorder="1" applyAlignment="1">
      <alignment vertical="center" wrapText="1"/>
    </xf>
    <xf numFmtId="0" fontId="22" fillId="29" borderId="10" xfId="0" applyFont="1" applyFill="1" applyBorder="1" applyAlignment="1">
      <alignment horizontal="left" vertical="center" wrapText="1"/>
    </xf>
    <xf numFmtId="0" fontId="27" fillId="0" borderId="10" xfId="36" applyFont="1" applyFill="1" applyBorder="1" applyAlignment="1">
      <alignment horizontal="center" vertical="center" wrapText="1"/>
    </xf>
    <xf numFmtId="0" fontId="28" fillId="27" borderId="10" xfId="36" applyFont="1" applyFill="1" applyBorder="1" applyAlignment="1">
      <alignment horizontal="center" vertical="center" wrapText="1"/>
    </xf>
    <xf numFmtId="0" fontId="28" fillId="28" borderId="10" xfId="36" applyFont="1" applyFill="1" applyBorder="1" applyAlignment="1">
      <alignment horizontal="center" vertical="center" wrapText="1"/>
    </xf>
    <xf numFmtId="0" fontId="22" fillId="29" borderId="10" xfId="0" applyFont="1" applyFill="1" applyBorder="1" applyAlignment="1">
      <alignment horizontal="center" vertical="center" wrapText="1"/>
    </xf>
    <xf numFmtId="0" fontId="23" fillId="0" borderId="0" xfId="0" applyFont="1" applyAlignment="1">
      <alignment horizontal="center"/>
    </xf>
    <xf numFmtId="3" fontId="28" fillId="24" borderId="10" xfId="37"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3" fontId="28" fillId="25" borderId="10" xfId="36" applyNumberFormat="1" applyFont="1" applyFill="1" applyBorder="1" applyAlignment="1">
      <alignment horizontal="center" vertical="center" wrapText="1"/>
    </xf>
    <xf numFmtId="3" fontId="28" fillId="26" borderId="10" xfId="36" applyNumberFormat="1" applyFont="1" applyFill="1" applyBorder="1" applyAlignment="1">
      <alignment horizontal="center" vertical="center" wrapText="1"/>
    </xf>
    <xf numFmtId="0" fontId="29" fillId="0" borderId="0" xfId="33" applyFont="1" applyAlignment="1" applyProtection="1"/>
    <xf numFmtId="0" fontId="26" fillId="0" borderId="0" xfId="0" applyFont="1" applyAlignment="1">
      <alignment horizontal="center"/>
    </xf>
    <xf numFmtId="0" fontId="34" fillId="0" borderId="10" xfId="36" applyFont="1" applyFill="1" applyBorder="1" applyAlignment="1">
      <alignment vertical="center" wrapText="1"/>
    </xf>
    <xf numFmtId="0" fontId="35" fillId="0" borderId="10" xfId="36" applyFont="1" applyFill="1" applyBorder="1" applyAlignment="1">
      <alignment horizontal="left" vertical="center" wrapText="1"/>
    </xf>
    <xf numFmtId="0" fontId="36" fillId="0" borderId="10" xfId="0" applyFont="1" applyBorder="1" applyAlignment="1">
      <alignment vertical="center"/>
    </xf>
    <xf numFmtId="164" fontId="37" fillId="0" borderId="0" xfId="38" applyNumberFormat="1" applyFont="1" applyFill="1" applyBorder="1"/>
    <xf numFmtId="3" fontId="38" fillId="0" borderId="10" xfId="20" applyNumberFormat="1" applyFont="1" applyFill="1" applyBorder="1" applyAlignment="1">
      <alignment horizontal="center"/>
    </xf>
    <xf numFmtId="3" fontId="39" fillId="0" borderId="10" xfId="20" applyNumberFormat="1" applyFont="1" applyFill="1" applyBorder="1" applyAlignment="1">
      <alignment horizontal="center"/>
    </xf>
    <xf numFmtId="3" fontId="40" fillId="0" borderId="10" xfId="20" applyNumberFormat="1" applyFont="1" applyFill="1" applyBorder="1" applyAlignment="1">
      <alignment horizontal="center"/>
    </xf>
    <xf numFmtId="0" fontId="22" fillId="0" borderId="0" xfId="0" applyFont="1" applyAlignment="1">
      <alignment horizontal="center"/>
    </xf>
    <xf numFmtId="3" fontId="41" fillId="30" borderId="10" xfId="0" applyNumberFormat="1" applyFont="1" applyFill="1" applyBorder="1" applyAlignment="1">
      <alignment horizontal="center" vertical="center"/>
    </xf>
    <xf numFmtId="3" fontId="33" fillId="0" borderId="10" xfId="0" applyNumberFormat="1" applyFont="1" applyBorder="1" applyAlignment="1">
      <alignment horizontal="center" vertical="center"/>
    </xf>
    <xf numFmtId="0" fontId="33" fillId="0" borderId="0" xfId="0" applyFont="1" applyAlignment="1">
      <alignment horizontal="center"/>
    </xf>
    <xf numFmtId="3" fontId="41" fillId="31" borderId="10" xfId="0" applyNumberFormat="1" applyFont="1" applyFill="1" applyBorder="1" applyAlignment="1">
      <alignment horizontal="center" vertical="center"/>
    </xf>
    <xf numFmtId="3" fontId="41" fillId="32" borderId="10" xfId="0" applyNumberFormat="1" applyFont="1" applyFill="1" applyBorder="1" applyAlignment="1">
      <alignment horizontal="center" vertical="center"/>
    </xf>
    <xf numFmtId="3" fontId="41" fillId="33" borderId="10" xfId="0" applyNumberFormat="1" applyFont="1" applyFill="1" applyBorder="1" applyAlignment="1">
      <alignment horizontal="center" vertical="center"/>
    </xf>
    <xf numFmtId="0" fontId="24" fillId="0" borderId="10" xfId="0" applyFont="1" applyBorder="1" applyAlignment="1">
      <alignment horizontal="center" vertical="center" wrapText="1"/>
    </xf>
    <xf numFmtId="0" fontId="0" fillId="0" borderId="0" xfId="0" applyBorder="1" applyAlignment="1">
      <alignment horizontal="center" vertical="center" wrapText="1"/>
    </xf>
    <xf numFmtId="0" fontId="23" fillId="0" borderId="0" xfId="0" applyFont="1" applyBorder="1"/>
    <xf numFmtId="0" fontId="26" fillId="0" borderId="0" xfId="0" applyFont="1" applyAlignment="1">
      <alignment horizontal="center" vertical="center" wrapText="1"/>
    </xf>
    <xf numFmtId="164" fontId="33" fillId="0" borderId="0" xfId="38" applyNumberFormat="1" applyFont="1" applyAlignment="1">
      <alignment horizontal="center"/>
    </xf>
    <xf numFmtId="164" fontId="28" fillId="24" borderId="10" xfId="38" applyNumberFormat="1" applyFont="1" applyFill="1" applyBorder="1" applyAlignment="1">
      <alignment horizontal="center" vertical="center" wrapText="1"/>
    </xf>
    <xf numFmtId="164" fontId="24" fillId="0" borderId="0" xfId="38" applyNumberFormat="1" applyFont="1" applyFill="1" applyBorder="1" applyAlignment="1">
      <alignment horizontal="center" vertical="center" wrapText="1"/>
    </xf>
    <xf numFmtId="164" fontId="41" fillId="30" borderId="10" xfId="38" applyNumberFormat="1" applyFont="1" applyFill="1" applyBorder="1" applyAlignment="1">
      <alignment horizontal="center" vertical="center"/>
    </xf>
    <xf numFmtId="164" fontId="22" fillId="0" borderId="0" xfId="38" applyNumberFormat="1" applyFont="1" applyAlignment="1">
      <alignment horizontal="center"/>
    </xf>
    <xf numFmtId="164" fontId="27" fillId="0" borderId="10" xfId="38" applyNumberFormat="1" applyFont="1" applyFill="1" applyBorder="1" applyAlignment="1">
      <alignment horizontal="center" vertical="center" wrapText="1"/>
    </xf>
    <xf numFmtId="164" fontId="26" fillId="0" borderId="0" xfId="38" applyNumberFormat="1" applyFont="1" applyFill="1" applyBorder="1" applyAlignment="1">
      <alignment horizontal="center" vertical="center" wrapText="1"/>
    </xf>
    <xf numFmtId="164" fontId="33" fillId="0" borderId="10" xfId="38" applyNumberFormat="1" applyFont="1" applyBorder="1" applyAlignment="1">
      <alignment horizontal="center" vertical="center"/>
    </xf>
    <xf numFmtId="164" fontId="28" fillId="25" borderId="10" xfId="38" applyNumberFormat="1" applyFont="1" applyFill="1" applyBorder="1" applyAlignment="1">
      <alignment horizontal="center" vertical="center" wrapText="1"/>
    </xf>
    <xf numFmtId="164" fontId="41" fillId="31" borderId="10" xfId="38" applyNumberFormat="1" applyFont="1" applyFill="1" applyBorder="1" applyAlignment="1">
      <alignment horizontal="center" vertical="center"/>
    </xf>
    <xf numFmtId="164" fontId="28" fillId="26" borderId="10" xfId="38" applyNumberFormat="1" applyFont="1" applyFill="1" applyBorder="1" applyAlignment="1">
      <alignment horizontal="center" vertical="center" wrapText="1"/>
    </xf>
    <xf numFmtId="164" fontId="41" fillId="32" borderId="10" xfId="38" applyNumberFormat="1" applyFont="1" applyFill="1" applyBorder="1" applyAlignment="1">
      <alignment horizontal="center" vertical="center"/>
    </xf>
    <xf numFmtId="164" fontId="28" fillId="27" borderId="10" xfId="38" applyNumberFormat="1" applyFont="1" applyFill="1" applyBorder="1" applyAlignment="1">
      <alignment horizontal="center" vertical="center" wrapText="1"/>
    </xf>
    <xf numFmtId="164" fontId="28" fillId="28" borderId="10" xfId="38" applyNumberFormat="1" applyFont="1" applyFill="1" applyBorder="1" applyAlignment="1">
      <alignment horizontal="center" vertical="center" wrapText="1"/>
    </xf>
    <xf numFmtId="164" fontId="41" fillId="33" borderId="10" xfId="38" applyNumberFormat="1" applyFont="1" applyFill="1" applyBorder="1" applyAlignment="1">
      <alignment horizontal="center" vertical="center"/>
    </xf>
    <xf numFmtId="164" fontId="26" fillId="0" borderId="0" xfId="38" applyNumberFormat="1" applyFont="1" applyFill="1" applyBorder="1" applyAlignment="1">
      <alignment horizontal="center" vertical="center"/>
    </xf>
    <xf numFmtId="164" fontId="0" fillId="0" borderId="0" xfId="38" applyNumberFormat="1" applyFont="1"/>
    <xf numFmtId="164" fontId="22" fillId="29" borderId="10" xfId="38" applyNumberFormat="1" applyFont="1" applyFill="1" applyBorder="1" applyAlignment="1">
      <alignment horizontal="center" vertical="center" wrapText="1"/>
    </xf>
    <xf numFmtId="164" fontId="28" fillId="34" borderId="0" xfId="38" applyNumberFormat="1" applyFont="1" applyFill="1" applyBorder="1" applyAlignment="1">
      <alignment horizontal="center" vertical="center" wrapText="1"/>
    </xf>
    <xf numFmtId="1" fontId="27" fillId="0" borderId="10" xfId="36" applyNumberFormat="1" applyFont="1" applyFill="1" applyBorder="1" applyAlignment="1">
      <alignment horizontal="center" vertical="center" wrapText="1"/>
    </xf>
    <xf numFmtId="1" fontId="33" fillId="0" borderId="0" xfId="0" applyNumberFormat="1" applyFont="1" applyAlignment="1">
      <alignment horizontal="center"/>
    </xf>
    <xf numFmtId="1" fontId="0" fillId="0" borderId="0" xfId="0" applyNumberFormat="1"/>
    <xf numFmtId="0" fontId="28" fillId="34" borderId="0" xfId="36" applyFont="1" applyFill="1" applyBorder="1" applyAlignment="1">
      <alignment horizontal="center" vertical="center" wrapText="1"/>
    </xf>
    <xf numFmtId="0" fontId="26" fillId="0" borderId="0" xfId="0" applyFont="1" applyFill="1" applyBorder="1"/>
    <xf numFmtId="0" fontId="26" fillId="0" borderId="0" xfId="0" applyFont="1"/>
    <xf numFmtId="0" fontId="27" fillId="0" borderId="11" xfId="36" applyFont="1" applyFill="1" applyBorder="1" applyAlignment="1">
      <alignment horizontal="center" vertical="center" wrapText="1"/>
    </xf>
    <xf numFmtId="9" fontId="23" fillId="0" borderId="0" xfId="38" applyFont="1" applyAlignment="1">
      <alignment horizontal="center"/>
    </xf>
    <xf numFmtId="164" fontId="27" fillId="0" borderId="10" xfId="36" applyNumberFormat="1" applyFont="1" applyFill="1" applyBorder="1" applyAlignment="1">
      <alignment horizontal="center" vertical="center" wrapText="1"/>
    </xf>
    <xf numFmtId="0" fontId="22" fillId="0" borderId="0" xfId="0" applyFont="1" applyFill="1" applyBorder="1" applyAlignment="1">
      <alignment vertical="center"/>
    </xf>
    <xf numFmtId="3" fontId="43" fillId="0" borderId="0" xfId="49" applyNumberFormat="1" applyFont="1" applyBorder="1" applyAlignment="1">
      <alignment horizontal="center" vertical="center" wrapText="1"/>
    </xf>
    <xf numFmtId="3" fontId="43" fillId="0" borderId="0" xfId="49" applyNumberFormat="1" applyFont="1" applyFill="1" applyBorder="1" applyAlignment="1">
      <alignment horizontal="center" vertical="center" wrapText="1"/>
    </xf>
    <xf numFmtId="3" fontId="22" fillId="0" borderId="0" xfId="49" applyNumberFormat="1" applyFont="1" applyFill="1" applyBorder="1" applyAlignment="1">
      <alignment horizontal="center" vertical="center" wrapText="1"/>
    </xf>
    <xf numFmtId="0" fontId="43" fillId="0" borderId="0" xfId="49" applyFont="1" applyBorder="1" applyAlignment="1">
      <alignment horizontal="center"/>
    </xf>
    <xf numFmtId="3" fontId="43" fillId="0" borderId="0" xfId="49" applyNumberFormat="1" applyFont="1" applyBorder="1" applyAlignment="1">
      <alignment horizontal="center"/>
    </xf>
    <xf numFmtId="0" fontId="43" fillId="0" borderId="0" xfId="49" applyFont="1" applyFill="1" applyBorder="1" applyAlignment="1">
      <alignment horizontal="center"/>
    </xf>
    <xf numFmtId="164" fontId="43" fillId="0" borderId="0" xfId="38" applyNumberFormat="1" applyFont="1" applyBorder="1" applyAlignment="1">
      <alignment horizontal="center"/>
    </xf>
    <xf numFmtId="0" fontId="43" fillId="0" borderId="0" xfId="49" applyFont="1" applyAlignment="1">
      <alignment horizontal="center"/>
    </xf>
    <xf numFmtId="0" fontId="45" fillId="0" borderId="0" xfId="49" applyFont="1" applyAlignment="1">
      <alignment horizontal="center"/>
    </xf>
    <xf numFmtId="0" fontId="0" fillId="0" borderId="0" xfId="0" applyAlignment="1">
      <alignment horizontal="center"/>
    </xf>
    <xf numFmtId="0" fontId="43" fillId="0" borderId="0" xfId="49" applyFont="1"/>
    <xf numFmtId="0" fontId="42" fillId="0" borderId="0" xfId="49"/>
    <xf numFmtId="0" fontId="22" fillId="0" borderId="0" xfId="49" applyFont="1" applyFill="1" applyBorder="1" applyAlignment="1">
      <alignment horizontal="center" vertical="center" wrapText="1"/>
    </xf>
    <xf numFmtId="0" fontId="43" fillId="0" borderId="0" xfId="49" applyFont="1" applyFill="1" applyAlignment="1">
      <alignment horizontal="center"/>
    </xf>
    <xf numFmtId="0" fontId="42" fillId="0" borderId="0" xfId="49" applyFont="1" applyFill="1"/>
    <xf numFmtId="3" fontId="22" fillId="0" borderId="10" xfId="49" applyNumberFormat="1" applyFont="1" applyFill="1" applyBorder="1" applyAlignment="1">
      <alignment horizontal="center" vertical="center" wrapText="1"/>
    </xf>
    <xf numFmtId="0" fontId="28" fillId="0" borderId="10" xfId="37" applyFont="1" applyFill="1" applyBorder="1" applyAlignment="1">
      <alignment horizontal="center" vertical="center" wrapText="1"/>
    </xf>
    <xf numFmtId="3" fontId="33" fillId="0" borderId="0" xfId="50" applyNumberFormat="1" applyFont="1" applyFill="1" applyBorder="1" applyAlignment="1">
      <alignment horizontal="center"/>
    </xf>
    <xf numFmtId="3" fontId="33" fillId="0" borderId="0" xfId="0" applyNumberFormat="1" applyFont="1" applyAlignment="1">
      <alignment horizontal="center"/>
    </xf>
    <xf numFmtId="3" fontId="0" fillId="0" borderId="0" xfId="0" applyNumberFormat="1"/>
    <xf numFmtId="0" fontId="44" fillId="0" borderId="0" xfId="49" applyFont="1"/>
    <xf numFmtId="0" fontId="44" fillId="0" borderId="10" xfId="49" applyFont="1" applyFill="1" applyBorder="1" applyAlignment="1">
      <alignment vertical="center"/>
    </xf>
    <xf numFmtId="3" fontId="33" fillId="0" borderId="10" xfId="49" applyNumberFormat="1" applyFont="1" applyFill="1" applyBorder="1" applyAlignment="1">
      <alignment horizontal="center" vertical="center"/>
    </xf>
    <xf numFmtId="3" fontId="33" fillId="0" borderId="0" xfId="38" applyNumberFormat="1" applyFont="1" applyAlignment="1">
      <alignment horizontal="center"/>
    </xf>
    <xf numFmtId="0" fontId="44" fillId="0" borderId="0" xfId="49" applyFont="1" applyFill="1"/>
    <xf numFmtId="0" fontId="44" fillId="0" borderId="10" xfId="49" applyFont="1" applyFill="1" applyBorder="1" applyAlignment="1">
      <alignment vertical="center" wrapText="1"/>
    </xf>
    <xf numFmtId="0" fontId="33" fillId="0" borderId="10" xfId="49" applyFont="1" applyFill="1" applyBorder="1" applyAlignment="1">
      <alignment horizontal="center" vertical="center" wrapText="1"/>
    </xf>
    <xf numFmtId="3" fontId="33" fillId="0" borderId="10" xfId="49" applyNumberFormat="1" applyFont="1" applyFill="1" applyBorder="1" applyAlignment="1">
      <alignment horizontal="center" vertical="center" wrapText="1"/>
    </xf>
    <xf numFmtId="3" fontId="33" fillId="0" borderId="0" xfId="49" applyNumberFormat="1" applyFont="1" applyAlignment="1">
      <alignment horizontal="center"/>
    </xf>
    <xf numFmtId="0" fontId="28" fillId="25" borderId="10" xfId="36" applyFont="1" applyFill="1" applyBorder="1" applyAlignment="1">
      <alignment horizontal="center" vertical="center" wrapText="1"/>
    </xf>
    <xf numFmtId="3" fontId="48" fillId="0" borderId="0" xfId="49" applyNumberFormat="1" applyFont="1" applyFill="1" applyBorder="1" applyAlignment="1">
      <alignment horizontal="center" vertical="center" wrapText="1"/>
    </xf>
    <xf numFmtId="0" fontId="33" fillId="0" borderId="0" xfId="49" applyFont="1" applyAlignment="1">
      <alignment horizontal="center"/>
    </xf>
    <xf numFmtId="0" fontId="28" fillId="26" borderId="10" xfId="36" applyFont="1" applyFill="1" applyBorder="1" applyAlignment="1">
      <alignment horizontal="center" vertical="center" wrapText="1"/>
    </xf>
    <xf numFmtId="0" fontId="27" fillId="27" borderId="10" xfId="36" applyFont="1" applyFill="1" applyBorder="1" applyAlignment="1">
      <alignment horizontal="center" vertical="center" wrapText="1"/>
    </xf>
    <xf numFmtId="0" fontId="22" fillId="29" borderId="10" xfId="35" applyFont="1" applyFill="1" applyBorder="1" applyAlignment="1">
      <alignment horizontal="left" vertical="center" wrapText="1"/>
    </xf>
    <xf numFmtId="0" fontId="22" fillId="29" borderId="10" xfId="35" applyFont="1" applyFill="1" applyBorder="1" applyAlignment="1">
      <alignment horizontal="center" vertical="center" wrapText="1"/>
    </xf>
    <xf numFmtId="0" fontId="22" fillId="34" borderId="0" xfId="35" applyFont="1" applyFill="1" applyBorder="1" applyAlignment="1">
      <alignment horizontal="left" vertical="center" wrapText="1"/>
    </xf>
    <xf numFmtId="0" fontId="22" fillId="34" borderId="0" xfId="35" applyFont="1" applyFill="1" applyBorder="1" applyAlignment="1">
      <alignment horizontal="center" vertical="center" wrapText="1"/>
    </xf>
    <xf numFmtId="3" fontId="22" fillId="34" borderId="0" xfId="49" applyNumberFormat="1" applyFont="1" applyFill="1" applyBorder="1" applyAlignment="1">
      <alignment horizontal="center" vertical="center" wrapText="1"/>
    </xf>
    <xf numFmtId="0" fontId="33" fillId="34" borderId="0" xfId="49" applyFont="1" applyFill="1" applyAlignment="1">
      <alignment horizontal="center"/>
    </xf>
    <xf numFmtId="0" fontId="33" fillId="34" borderId="0" xfId="0" applyFont="1" applyFill="1" applyAlignment="1">
      <alignment horizontal="center"/>
    </xf>
    <xf numFmtId="0" fontId="0" fillId="34" borderId="0" xfId="0" applyFill="1"/>
    <xf numFmtId="0" fontId="44" fillId="34" borderId="0" xfId="49" applyFont="1" applyFill="1"/>
    <xf numFmtId="3" fontId="34" fillId="34" borderId="10" xfId="35" applyNumberFormat="1" applyFont="1" applyFill="1" applyBorder="1" applyAlignment="1">
      <alignment horizontal="left" vertical="center" wrapText="1"/>
    </xf>
    <xf numFmtId="3" fontId="34" fillId="34" borderId="10" xfId="35" applyNumberFormat="1" applyFont="1" applyFill="1" applyBorder="1" applyAlignment="1">
      <alignment horizontal="center" vertical="center" wrapText="1"/>
    </xf>
    <xf numFmtId="3" fontId="34" fillId="34" borderId="0" xfId="49" applyNumberFormat="1" applyFont="1" applyFill="1" applyBorder="1" applyAlignment="1">
      <alignment horizontal="center" vertical="center" wrapText="1"/>
    </xf>
    <xf numFmtId="3" fontId="49" fillId="34" borderId="0" xfId="49" applyNumberFormat="1" applyFont="1" applyFill="1" applyBorder="1" applyAlignment="1">
      <alignment horizontal="center" vertical="center" wrapText="1"/>
    </xf>
    <xf numFmtId="3" fontId="34" fillId="34" borderId="0" xfId="49" applyNumberFormat="1" applyFont="1" applyFill="1" applyAlignment="1">
      <alignment horizontal="center"/>
    </xf>
    <xf numFmtId="3" fontId="34" fillId="34" borderId="0" xfId="0" applyNumberFormat="1" applyFont="1" applyFill="1" applyAlignment="1">
      <alignment horizontal="center"/>
    </xf>
    <xf numFmtId="3" fontId="50" fillId="34" borderId="0" xfId="0" applyNumberFormat="1" applyFont="1" applyFill="1"/>
    <xf numFmtId="3" fontId="50" fillId="34" borderId="0" xfId="49" applyNumberFormat="1" applyFont="1" applyFill="1"/>
    <xf numFmtId="3" fontId="34" fillId="34" borderId="0" xfId="35" applyNumberFormat="1" applyFont="1" applyFill="1" applyBorder="1" applyAlignment="1">
      <alignment horizontal="left" vertical="center" wrapText="1"/>
    </xf>
    <xf numFmtId="3" fontId="34" fillId="34" borderId="0" xfId="35" applyNumberFormat="1" applyFont="1" applyFill="1" applyBorder="1" applyAlignment="1">
      <alignment horizontal="center" vertical="center" wrapText="1"/>
    </xf>
    <xf numFmtId="9" fontId="23" fillId="0" borderId="0" xfId="38" applyFont="1" applyFill="1" applyBorder="1"/>
    <xf numFmtId="0" fontId="29" fillId="0" borderId="0" xfId="51" applyFont="1" applyAlignment="1" applyProtection="1"/>
    <xf numFmtId="3" fontId="26" fillId="0" borderId="0" xfId="0" applyNumberFormat="1" applyFont="1" applyAlignment="1">
      <alignment horizontal="center"/>
    </xf>
    <xf numFmtId="0" fontId="23" fillId="0" borderId="0" xfId="0" applyFont="1" applyFill="1" applyBorder="1" applyAlignment="1">
      <alignment horizontal="center"/>
    </xf>
    <xf numFmtId="3" fontId="23" fillId="0" borderId="0" xfId="0" applyNumberFormat="1" applyFont="1" applyFill="1" applyBorder="1" applyAlignment="1">
      <alignment horizontal="center"/>
    </xf>
    <xf numFmtId="164" fontId="23" fillId="0" borderId="0" xfId="52" applyNumberFormat="1" applyFont="1" applyFill="1" applyBorder="1"/>
    <xf numFmtId="1" fontId="23" fillId="0" borderId="0" xfId="38" applyNumberFormat="1" applyFont="1" applyFill="1" applyBorder="1"/>
    <xf numFmtId="9" fontId="23" fillId="0" borderId="0" xfId="38" applyNumberFormat="1" applyFont="1" applyFill="1" applyBorder="1"/>
    <xf numFmtId="0" fontId="26" fillId="0" borderId="0" xfId="49" applyFont="1"/>
    <xf numFmtId="0" fontId="26" fillId="0" borderId="0" xfId="49" applyFont="1" applyAlignment="1">
      <alignment horizontal="center"/>
    </xf>
    <xf numFmtId="0" fontId="26" fillId="0" borderId="0" xfId="49" applyFont="1" applyFill="1" applyBorder="1" applyAlignment="1">
      <alignment horizontal="center"/>
    </xf>
    <xf numFmtId="0" fontId="24" fillId="0" borderId="0" xfId="49" applyFont="1" applyAlignment="1">
      <alignment horizontal="center"/>
    </xf>
    <xf numFmtId="164" fontId="33" fillId="0" borderId="0" xfId="38" applyNumberFormat="1" applyFont="1" applyFill="1" applyBorder="1" applyAlignment="1">
      <alignment horizontal="center"/>
    </xf>
    <xf numFmtId="164" fontId="33" fillId="0" borderId="10" xfId="38" applyNumberFormat="1" applyFont="1" applyFill="1" applyBorder="1" applyAlignment="1">
      <alignment horizontal="center" vertical="center"/>
    </xf>
    <xf numFmtId="164" fontId="33" fillId="0" borderId="10" xfId="38" applyNumberFormat="1" applyFont="1" applyFill="1" applyBorder="1" applyAlignment="1">
      <alignment horizontal="center" vertical="center" wrapText="1"/>
    </xf>
    <xf numFmtId="164" fontId="48" fillId="0" borderId="0" xfId="38" applyNumberFormat="1" applyFont="1" applyFill="1" applyBorder="1" applyAlignment="1">
      <alignment horizontal="center" vertical="center" wrapText="1"/>
    </xf>
    <xf numFmtId="164" fontId="22" fillId="0" borderId="0" xfId="38" applyNumberFormat="1" applyFont="1" applyFill="1" applyBorder="1" applyAlignment="1">
      <alignment horizontal="center" vertical="center" wrapText="1"/>
    </xf>
    <xf numFmtId="164" fontId="22" fillId="34" borderId="0" xfId="38" applyNumberFormat="1" applyFont="1" applyFill="1" applyBorder="1" applyAlignment="1">
      <alignment horizontal="center" vertical="center" wrapText="1"/>
    </xf>
    <xf numFmtId="164" fontId="33" fillId="34" borderId="0" xfId="38" applyNumberFormat="1" applyFont="1" applyFill="1" applyAlignment="1">
      <alignment horizontal="center"/>
    </xf>
    <xf numFmtId="0" fontId="42" fillId="34" borderId="0" xfId="49" applyFill="1"/>
    <xf numFmtId="164" fontId="34" fillId="34" borderId="10" xfId="38" applyNumberFormat="1" applyFont="1" applyFill="1" applyBorder="1" applyAlignment="1">
      <alignment horizontal="center" vertical="center" wrapText="1"/>
    </xf>
    <xf numFmtId="0" fontId="33" fillId="0" borderId="0" xfId="49" applyFont="1"/>
    <xf numFmtId="0" fontId="51" fillId="0" borderId="0" xfId="49" applyFont="1" applyFill="1" applyBorder="1" applyAlignment="1">
      <alignment horizontal="center" vertical="center" wrapText="1"/>
    </xf>
    <xf numFmtId="3" fontId="22" fillId="0" borderId="0" xfId="53" applyNumberFormat="1" applyFont="1" applyFill="1" applyBorder="1" applyAlignment="1">
      <alignment horizontal="center"/>
    </xf>
    <xf numFmtId="3" fontId="33" fillId="0" borderId="0" xfId="49" applyNumberFormat="1" applyFont="1" applyFill="1" applyBorder="1"/>
    <xf numFmtId="3" fontId="44" fillId="0" borderId="10" xfId="49" applyNumberFormat="1" applyFont="1" applyFill="1" applyBorder="1" applyAlignment="1">
      <alignment horizontal="center" vertical="center"/>
    </xf>
    <xf numFmtId="3" fontId="33" fillId="0" borderId="0" xfId="53" applyNumberFormat="1" applyFont="1" applyFill="1" applyBorder="1" applyAlignment="1">
      <alignment horizontal="center"/>
    </xf>
    <xf numFmtId="0" fontId="33" fillId="0" borderId="0" xfId="49" applyFont="1" applyFill="1"/>
    <xf numFmtId="3" fontId="33" fillId="0" borderId="10" xfId="49" applyNumberFormat="1" applyFont="1" applyFill="1" applyBorder="1" applyAlignment="1">
      <alignment horizontal="center"/>
    </xf>
    <xf numFmtId="0" fontId="42" fillId="0" borderId="0" xfId="49" applyFill="1"/>
    <xf numFmtId="3" fontId="44" fillId="0" borderId="10" xfId="49" applyNumberFormat="1" applyFont="1" applyFill="1" applyBorder="1" applyAlignment="1">
      <alignment horizontal="center" vertical="center" wrapText="1"/>
    </xf>
    <xf numFmtId="1" fontId="44" fillId="0" borderId="10" xfId="49" applyNumberFormat="1" applyFont="1" applyFill="1" applyBorder="1" applyAlignment="1">
      <alignment horizontal="center" vertical="center" wrapText="1"/>
    </xf>
    <xf numFmtId="1" fontId="28" fillId="25" borderId="10" xfId="36" applyNumberFormat="1" applyFont="1" applyFill="1" applyBorder="1" applyAlignment="1">
      <alignment horizontal="center" vertical="center" wrapText="1"/>
    </xf>
    <xf numFmtId="0" fontId="33" fillId="0" borderId="0" xfId="49" applyFont="1" applyBorder="1"/>
    <xf numFmtId="1" fontId="28" fillId="26" borderId="10" xfId="36" applyNumberFormat="1" applyFont="1" applyFill="1" applyBorder="1" applyAlignment="1">
      <alignment horizontal="center" vertical="center" wrapText="1"/>
    </xf>
    <xf numFmtId="0" fontId="44" fillId="0" borderId="0" xfId="49" applyFont="1" applyBorder="1"/>
    <xf numFmtId="164" fontId="27" fillId="0" borderId="10" xfId="54" applyNumberFormat="1" applyFont="1" applyFill="1" applyBorder="1" applyAlignment="1">
      <alignment horizontal="center" vertical="center" wrapText="1"/>
    </xf>
    <xf numFmtId="0" fontId="44" fillId="0" borderId="0" xfId="55" applyAlignment="1">
      <alignment horizontal="center"/>
    </xf>
    <xf numFmtId="3" fontId="33" fillId="0" borderId="0" xfId="49" applyNumberFormat="1" applyFont="1" applyFill="1" applyBorder="1" applyAlignment="1">
      <alignment horizontal="center" vertical="center" wrapText="1"/>
    </xf>
    <xf numFmtId="1" fontId="27" fillId="0" borderId="10" xfId="54" applyNumberFormat="1" applyFont="1" applyFill="1" applyBorder="1" applyAlignment="1">
      <alignment horizontal="center" vertical="center" wrapText="1"/>
    </xf>
    <xf numFmtId="3" fontId="28" fillId="28" borderId="10" xfId="36" applyNumberFormat="1" applyFont="1" applyFill="1" applyBorder="1" applyAlignment="1">
      <alignment horizontal="center" vertical="center" wrapText="1"/>
    </xf>
    <xf numFmtId="0" fontId="27" fillId="0" borderId="10" xfId="54" applyNumberFormat="1" applyFont="1" applyFill="1" applyBorder="1" applyAlignment="1">
      <alignment horizontal="center" vertical="center" wrapText="1"/>
    </xf>
    <xf numFmtId="164" fontId="22" fillId="29" borderId="10" xfId="54" applyNumberFormat="1" applyFont="1" applyFill="1" applyBorder="1" applyAlignment="1">
      <alignment horizontal="center" vertical="center" wrapText="1"/>
    </xf>
    <xf numFmtId="1" fontId="22" fillId="29" borderId="10" xfId="54" applyNumberFormat="1" applyFont="1" applyFill="1" applyBorder="1" applyAlignment="1">
      <alignment horizontal="center" vertical="center" wrapText="1"/>
    </xf>
    <xf numFmtId="3" fontId="22" fillId="29" borderId="10" xfId="54" applyNumberFormat="1" applyFont="1" applyFill="1" applyBorder="1" applyAlignment="1">
      <alignment horizontal="center" vertical="center" wrapText="1"/>
    </xf>
    <xf numFmtId="164" fontId="22" fillId="34" borderId="0" xfId="54" applyNumberFormat="1" applyFont="1" applyFill="1" applyBorder="1" applyAlignment="1">
      <alignment horizontal="center" vertical="center" wrapText="1"/>
    </xf>
    <xf numFmtId="0" fontId="33" fillId="34" borderId="0" xfId="49" applyFont="1" applyFill="1"/>
    <xf numFmtId="1" fontId="22" fillId="34" borderId="0" xfId="54" applyNumberFormat="1" applyFont="1" applyFill="1" applyBorder="1" applyAlignment="1">
      <alignment horizontal="center" vertical="center" wrapText="1"/>
    </xf>
    <xf numFmtId="3" fontId="22" fillId="34" borderId="0" xfId="54" applyNumberFormat="1" applyFont="1" applyFill="1" applyBorder="1" applyAlignment="1">
      <alignment horizontal="center" vertical="center" wrapText="1"/>
    </xf>
    <xf numFmtId="3" fontId="34" fillId="34" borderId="10" xfId="54" applyNumberFormat="1" applyFont="1" applyFill="1" applyBorder="1" applyAlignment="1">
      <alignment horizontal="center" vertical="center" wrapText="1"/>
    </xf>
    <xf numFmtId="3" fontId="34" fillId="34" borderId="0" xfId="49" applyNumberFormat="1" applyFont="1" applyFill="1" applyBorder="1"/>
    <xf numFmtId="3" fontId="52" fillId="34" borderId="0" xfId="49" applyNumberFormat="1" applyFont="1" applyFill="1"/>
    <xf numFmtId="3" fontId="53" fillId="34" borderId="10" xfId="36" applyNumberFormat="1" applyFont="1" applyFill="1" applyBorder="1" applyAlignment="1">
      <alignment horizontal="center" vertical="center" wrapText="1"/>
    </xf>
    <xf numFmtId="9" fontId="23" fillId="0" borderId="0" xfId="54" applyFont="1" applyFill="1" applyBorder="1"/>
    <xf numFmtId="3" fontId="23" fillId="0" borderId="0" xfId="0" applyNumberFormat="1" applyFont="1" applyFill="1" applyBorder="1"/>
    <xf numFmtId="1" fontId="23" fillId="0" borderId="0" xfId="54" applyNumberFormat="1" applyFont="1" applyFill="1" applyBorder="1"/>
    <xf numFmtId="9" fontId="26" fillId="0" borderId="0" xfId="54" applyFont="1"/>
    <xf numFmtId="164" fontId="28" fillId="24" borderId="10" xfId="54" applyNumberFormat="1" applyFont="1" applyFill="1" applyBorder="1" applyAlignment="1">
      <alignment horizontal="center" vertical="center" wrapText="1"/>
    </xf>
    <xf numFmtId="164" fontId="44" fillId="0" borderId="10" xfId="54" applyNumberFormat="1" applyFont="1" applyFill="1" applyBorder="1" applyAlignment="1">
      <alignment horizontal="center" vertical="center"/>
    </xf>
    <xf numFmtId="164" fontId="33" fillId="0" borderId="10" xfId="54" applyNumberFormat="1" applyFont="1" applyFill="1" applyBorder="1" applyAlignment="1">
      <alignment horizontal="center"/>
    </xf>
    <xf numFmtId="164" fontId="44" fillId="0" borderId="10" xfId="54" applyNumberFormat="1" applyFont="1" applyFill="1" applyBorder="1" applyAlignment="1">
      <alignment horizontal="center" vertical="center" wrapText="1"/>
    </xf>
    <xf numFmtId="164" fontId="28" fillId="25" borderId="10" xfId="54" applyNumberFormat="1" applyFont="1" applyFill="1" applyBorder="1" applyAlignment="1">
      <alignment horizontal="center" vertical="center" wrapText="1"/>
    </xf>
    <xf numFmtId="164" fontId="28" fillId="26" borderId="10" xfId="54" applyNumberFormat="1" applyFont="1" applyFill="1" applyBorder="1" applyAlignment="1">
      <alignment horizontal="center" vertical="center" wrapText="1"/>
    </xf>
    <xf numFmtId="164" fontId="27" fillId="27" borderId="10" xfId="54" applyNumberFormat="1" applyFont="1" applyFill="1" applyBorder="1" applyAlignment="1">
      <alignment horizontal="center" vertical="center" wrapText="1"/>
    </xf>
    <xf numFmtId="164" fontId="28" fillId="28" borderId="10" xfId="54" applyNumberFormat="1" applyFont="1" applyFill="1" applyBorder="1" applyAlignment="1">
      <alignment horizontal="center" vertical="center" wrapText="1"/>
    </xf>
    <xf numFmtId="0" fontId="33" fillId="0" borderId="0" xfId="49" applyFont="1" applyFill="1" applyBorder="1" applyAlignment="1">
      <alignment horizontal="center"/>
    </xf>
    <xf numFmtId="0" fontId="33" fillId="0" borderId="0" xfId="49" applyFont="1" applyFill="1" applyBorder="1"/>
    <xf numFmtId="164" fontId="34" fillId="34" borderId="10" xfId="54" applyNumberFormat="1" applyFont="1" applyFill="1" applyBorder="1" applyAlignment="1">
      <alignment horizontal="center" vertical="center" wrapText="1"/>
    </xf>
    <xf numFmtId="3" fontId="22" fillId="29" borderId="10" xfId="0" applyNumberFormat="1" applyFont="1" applyFill="1" applyBorder="1" applyAlignment="1">
      <alignment horizontal="center" vertical="center" wrapText="1"/>
    </xf>
    <xf numFmtId="3" fontId="22" fillId="29" borderId="10" xfId="35" applyNumberFormat="1" applyFont="1" applyFill="1" applyBorder="1" applyAlignment="1">
      <alignment horizontal="center" vertical="center" wrapText="1"/>
    </xf>
    <xf numFmtId="10" fontId="27" fillId="27" borderId="10" xfId="36" applyNumberFormat="1" applyFont="1" applyFill="1" applyBorder="1" applyAlignment="1">
      <alignment horizontal="center" vertical="center" wrapText="1"/>
    </xf>
    <xf numFmtId="10" fontId="27" fillId="0" borderId="10" xfId="36" applyNumberFormat="1" applyFont="1" applyFill="1" applyBorder="1" applyAlignment="1">
      <alignment horizontal="center" vertical="center" wrapText="1"/>
    </xf>
    <xf numFmtId="10" fontId="28" fillId="28" borderId="10" xfId="38" applyNumberFormat="1" applyFont="1" applyFill="1" applyBorder="1" applyAlignment="1">
      <alignment horizontal="center" vertical="center" wrapText="1"/>
    </xf>
    <xf numFmtId="3" fontId="28" fillId="30" borderId="10" xfId="37" applyNumberFormat="1" applyFont="1" applyFill="1" applyBorder="1" applyAlignment="1">
      <alignment horizontal="center" vertical="center" wrapText="1"/>
    </xf>
    <xf numFmtId="3" fontId="28" fillId="31" borderId="10" xfId="36" applyNumberFormat="1" applyFont="1" applyFill="1" applyBorder="1" applyAlignment="1">
      <alignment horizontal="center" vertical="center" wrapText="1"/>
    </xf>
    <xf numFmtId="3" fontId="28" fillId="35" borderId="10" xfId="36" applyNumberFormat="1" applyFont="1" applyFill="1" applyBorder="1" applyAlignment="1">
      <alignment horizontal="center" vertical="center" wrapText="1"/>
    </xf>
    <xf numFmtId="0" fontId="28" fillId="36" borderId="10" xfId="36" applyFont="1" applyFill="1" applyBorder="1" applyAlignment="1">
      <alignment horizontal="center" vertical="center" wrapText="1"/>
    </xf>
    <xf numFmtId="0" fontId="28" fillId="33" borderId="10" xfId="36" applyFont="1" applyFill="1" applyBorder="1" applyAlignment="1">
      <alignment horizontal="center" vertical="center" wrapText="1"/>
    </xf>
    <xf numFmtId="3" fontId="22" fillId="37" borderId="10" xfId="0" applyNumberFormat="1" applyFont="1" applyFill="1" applyBorder="1" applyAlignment="1">
      <alignment horizontal="center" vertical="center" wrapText="1"/>
    </xf>
    <xf numFmtId="3" fontId="24" fillId="30" borderId="10" xfId="38" applyNumberFormat="1" applyFont="1" applyFill="1" applyBorder="1" applyAlignment="1">
      <alignment horizontal="center" vertical="center" wrapText="1"/>
    </xf>
    <xf numFmtId="3" fontId="26" fillId="0" borderId="10" xfId="38" applyNumberFormat="1" applyFont="1" applyFill="1" applyBorder="1" applyAlignment="1">
      <alignment horizontal="center" vertical="center" wrapText="1"/>
    </xf>
    <xf numFmtId="3" fontId="24" fillId="31" borderId="10" xfId="38" applyNumberFormat="1" applyFont="1" applyFill="1" applyBorder="1" applyAlignment="1">
      <alignment horizontal="center" vertical="center" wrapText="1"/>
    </xf>
    <xf numFmtId="3" fontId="24" fillId="35" borderId="10" xfId="38" applyNumberFormat="1" applyFont="1" applyFill="1" applyBorder="1" applyAlignment="1">
      <alignment horizontal="center" vertical="center" wrapText="1"/>
    </xf>
    <xf numFmtId="3" fontId="24" fillId="36" borderId="10" xfId="38" applyNumberFormat="1" applyFont="1" applyFill="1" applyBorder="1" applyAlignment="1">
      <alignment horizontal="center" vertical="center" wrapText="1"/>
    </xf>
    <xf numFmtId="3" fontId="24" fillId="33" borderId="10" xfId="38" applyNumberFormat="1" applyFont="1" applyFill="1" applyBorder="1" applyAlignment="1">
      <alignment horizontal="center" vertical="center" wrapText="1"/>
    </xf>
    <xf numFmtId="3" fontId="24" fillId="37" borderId="10" xfId="38"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3" fontId="54" fillId="0" borderId="10" xfId="20" applyNumberFormat="1" applyFont="1" applyFill="1" applyBorder="1" applyAlignment="1">
      <alignment horizontal="center"/>
    </xf>
    <xf numFmtId="3" fontId="54" fillId="0" borderId="10" xfId="0" applyNumberFormat="1" applyFont="1" applyFill="1" applyBorder="1" applyAlignment="1">
      <alignment horizontal="center"/>
    </xf>
    <xf numFmtId="3" fontId="39" fillId="0" borderId="10" xfId="0" applyNumberFormat="1" applyFont="1" applyFill="1" applyBorder="1" applyAlignment="1">
      <alignment horizontal="center"/>
    </xf>
    <xf numFmtId="3" fontId="40" fillId="0" borderId="10" xfId="0" applyNumberFormat="1" applyFont="1" applyFill="1" applyBorder="1" applyAlignment="1">
      <alignment horizontal="center"/>
    </xf>
    <xf numFmtId="1" fontId="28" fillId="37" borderId="10" xfId="36" applyNumberFormat="1" applyFont="1" applyFill="1" applyBorder="1" applyAlignment="1">
      <alignment horizontal="center" vertical="center" wrapText="1"/>
    </xf>
    <xf numFmtId="0" fontId="25" fillId="0" borderId="0" xfId="36" applyFont="1" applyFill="1" applyBorder="1" applyAlignment="1">
      <alignment horizontal="left" vertical="top" wrapText="1"/>
    </xf>
    <xf numFmtId="0" fontId="22" fillId="0" borderId="17" xfId="0" applyFont="1" applyBorder="1" applyAlignment="1">
      <alignment horizontal="left"/>
    </xf>
    <xf numFmtId="0" fontId="25" fillId="0" borderId="12" xfId="36" applyFont="1" applyFill="1" applyBorder="1" applyAlignment="1">
      <alignment horizontal="left" vertical="top" wrapText="1"/>
    </xf>
    <xf numFmtId="0" fontId="25" fillId="0" borderId="0" xfId="36" applyFont="1" applyFill="1" applyBorder="1" applyAlignment="1">
      <alignment horizontal="justify" wrapText="1"/>
    </xf>
    <xf numFmtId="0" fontId="23" fillId="0" borderId="0" xfId="0" applyFont="1" applyBorder="1" applyAlignment="1">
      <alignment horizontal="justify"/>
    </xf>
    <xf numFmtId="0" fontId="0" fillId="0" borderId="0" xfId="0" applyBorder="1" applyAlignment="1">
      <alignment horizontal="justify"/>
    </xf>
    <xf numFmtId="0" fontId="0" fillId="0" borderId="0" xfId="0" applyAlignment="1"/>
    <xf numFmtId="0" fontId="22" fillId="0" borderId="16" xfId="49" applyFont="1" applyFill="1" applyBorder="1" applyAlignment="1">
      <alignment horizontal="center" vertical="center" wrapText="1"/>
    </xf>
    <xf numFmtId="0" fontId="22" fillId="0" borderId="14" xfId="49" applyFont="1" applyFill="1" applyBorder="1" applyAlignment="1">
      <alignment horizontal="center" vertical="center" wrapText="1"/>
    </xf>
    <xf numFmtId="0" fontId="22" fillId="0" borderId="15" xfId="49" applyFont="1" applyFill="1" applyBorder="1" applyAlignment="1">
      <alignment horizontal="center" vertical="center" wrapText="1"/>
    </xf>
    <xf numFmtId="0" fontId="46" fillId="0" borderId="13" xfId="49" applyFont="1" applyFill="1" applyBorder="1" applyAlignment="1">
      <alignment horizontal="left" vertical="center" wrapText="1"/>
    </xf>
    <xf numFmtId="0" fontId="0" fillId="0" borderId="11" xfId="0" applyBorder="1" applyAlignment="1">
      <alignment vertical="center" wrapText="1"/>
    </xf>
    <xf numFmtId="0" fontId="22" fillId="0" borderId="10" xfId="49"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10" xfId="49" applyFont="1" applyFill="1" applyBorder="1" applyAlignment="1">
      <alignment horizontal="left" vertical="center" wrapText="1"/>
    </xf>
    <xf numFmtId="0" fontId="0" fillId="0" borderId="10" xfId="0" applyBorder="1" applyAlignment="1">
      <alignment vertical="center" wrapText="1"/>
    </xf>
  </cellXfs>
  <cellStyles count="5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5pt" xfId="13"/>
    <cellStyle name="60 % - Accent1" xfId="14" builtinId="32" customBuiltin="1"/>
    <cellStyle name="60 % - Accent2" xfId="15" builtinId="36" customBuiltin="1"/>
    <cellStyle name="60 % - Accent3" xfId="16" builtinId="40" customBuiltin="1"/>
    <cellStyle name="60 % - Accent4" xfId="17" builtinId="44" customBuiltin="1"/>
    <cellStyle name="60 % - Accent5" xfId="18" builtinId="48" customBuiltin="1"/>
    <cellStyle name="60 % - Accent6" xfId="19" builtinId="52" customBuiltin="1"/>
    <cellStyle name="7pt" xfId="20"/>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Avertissement" xfId="27" builtinId="11" customBuiltin="1"/>
    <cellStyle name="Calcul" xfId="28" builtinId="22" customBuiltin="1"/>
    <cellStyle name="Cellule liée" xfId="29" builtinId="24" customBuiltin="1"/>
    <cellStyle name="Commentaire" xfId="30" builtinId="10" customBuiltin="1"/>
    <cellStyle name="Entrée" xfId="31" builtinId="20" customBuiltin="1"/>
    <cellStyle name="Insatisfaisant" xfId="32" builtinId="27" customBuiltin="1"/>
    <cellStyle name="Lien hypertexte" xfId="33" builtinId="8"/>
    <cellStyle name="Lien hypertexte 2" xfId="51"/>
    <cellStyle name="Neutre" xfId="34" builtinId="28" customBuiltin="1"/>
    <cellStyle name="Normal" xfId="0" builtinId="0"/>
    <cellStyle name="Normal 2" xfId="35"/>
    <cellStyle name="Normal 3" xfId="55"/>
    <cellStyle name="Normal_Analyse" xfId="36"/>
    <cellStyle name="Normal_Feuil3" xfId="37"/>
    <cellStyle name="Normal_Mises en chantier par type et période-parts de marché" xfId="49"/>
    <cellStyle name="Normal_Type de construction" xfId="50"/>
    <cellStyle name="Normal_Type de marché " xfId="53"/>
    <cellStyle name="Pourcentage" xfId="38" builtinId="5"/>
    <cellStyle name="Pourcentage 2" xfId="52"/>
    <cellStyle name="Pourcentage 4" xfId="54"/>
    <cellStyle name="Satisfaisant" xfId="39" builtinId="26" customBuiltin="1"/>
    <cellStyle name="Sortie" xfId="40" builtinId="21" customBuiltin="1"/>
    <cellStyle name="Texte explicatif" xfId="41" builtinId="53" customBuiltin="1"/>
    <cellStyle name="Titre" xfId="42" builtinId="15" customBuiltin="1"/>
    <cellStyle name="Titre 1" xfId="43" builtinId="16" customBuiltin="1"/>
    <cellStyle name="Titre 2" xfId="44" builtinId="17" customBuiltin="1"/>
    <cellStyle name="Titre 3" xfId="45" builtinId="18" customBuiltin="1"/>
    <cellStyle name="Titre 4" xfId="46" builtinId="19" customBuiltin="1"/>
    <cellStyle name="Total" xfId="47" builtinId="25" customBuiltin="1"/>
    <cellStyle name="Vérification" xfId="48" builtinId="23" customBuiltin="1"/>
  </cellStyles>
  <dxfs count="0"/>
  <tableStyles count="0" defaultTableStyle="TableStyleMedium2" defaultPivotStyle="PivotStyleLight16"/>
  <colors>
    <mruColors>
      <color rgb="FF76933C"/>
      <color rgb="FF0070C0"/>
      <color rgb="FF99CCFF"/>
      <color rgb="FFCCFFCC"/>
      <color rgb="FFC0C0C0"/>
      <color rgb="FFFFCC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809624</xdr:colOff>
      <xdr:row>2</xdr:row>
      <xdr:rowOff>166687</xdr:rowOff>
    </xdr:to>
    <xdr:pic>
      <xdr:nvPicPr>
        <xdr:cNvPr id="1163" name="Picture 1"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4" cy="5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23813</xdr:rowOff>
    </xdr:from>
    <xdr:to>
      <xdr:col>0</xdr:col>
      <xdr:colOff>809624</xdr:colOff>
      <xdr:row>50</xdr:row>
      <xdr:rowOff>0</xdr:rowOff>
    </xdr:to>
    <xdr:pic>
      <xdr:nvPicPr>
        <xdr:cNvPr id="3" name="Picture 1"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2688"/>
          <a:ext cx="809624" cy="5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95249</xdr:colOff>
      <xdr:row>88</xdr:row>
      <xdr:rowOff>42333</xdr:rowOff>
    </xdr:from>
    <xdr:to>
      <xdr:col>26</xdr:col>
      <xdr:colOff>465666</xdr:colOff>
      <xdr:row>132</xdr:row>
      <xdr:rowOff>52917</xdr:rowOff>
    </xdr:to>
    <xdr:sp macro="" textlink="">
      <xdr:nvSpPr>
        <xdr:cNvPr id="2" name="ZoneTexte 1"/>
        <xdr:cNvSpPr txBox="1"/>
      </xdr:nvSpPr>
      <xdr:spPr>
        <a:xfrm>
          <a:off x="95249" y="18838333"/>
          <a:ext cx="13292667" cy="83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Méthode d’enquête – Relevé des mises en chantier et des achèvements</a:t>
          </a:r>
        </a:p>
        <a:p>
          <a:r>
            <a:rPr lang="fr-CA" sz="1100"/>
            <a:t>Le Relevé des mises en chantier et des achèvements est réalisé au moyen de visites de chantiers, qui permettent de vérifier si les logements ont atteint certaines étapes de construction. Puisque la majorité des municipalités au Canada délivrent des permis de construire, ces permis sont utilisés pour déterminer où il pourrait se construire des logements. Dans les régions où il n’y a pas de permis, il faut se fier aux sources locales ou faire des recherches.</a:t>
          </a:r>
        </a:p>
        <a:p>
          <a:r>
            <a:rPr lang="fr-CA" sz="1100"/>
            <a:t>Le Relevé des mises en chantier et des achèvements est effectué tous les mois dans les centres urbains de plus de 50 000 habitants (centres définis lors du plus récent recensement).</a:t>
          </a:r>
        </a:p>
        <a:p>
          <a:r>
            <a:rPr lang="fr-CA" sz="1100"/>
            <a:t>Dans les agglomérations qui comptent entre 10 000 et 49 999 habitants, le dénombrement de toutes les mises en chantier est effectué le dernier mois de chaque trimestre (c.-à.-d. quatre fois par année, en mars en juin, en septembre et en décembre). Dans ces centres urbains où le dénombrement est trimestriel, le nombre de logements achevés est évalué en fonction des moyennes historiques. </a:t>
          </a:r>
        </a:p>
        <a:p>
          <a:r>
            <a:rPr lang="fr-CA" sz="1100"/>
            <a:t>Les mises en chantier et les achèvements mensuels y sont évalués au moyen de modèles statistiques, au niveau provincial, dans les catégories des maisons individuelles et des logements collectifs. Dans les centres urbains de moins de 10 000 habitants, l’enquête porte sur un échantillon de logements et elle est réalisée le dernier mois de chaque trimestre (c.-à.-d. en mars, en juin, en septembre et en décembre).</a:t>
          </a:r>
        </a:p>
        <a:p>
          <a:r>
            <a:rPr lang="fr-CA" sz="1100"/>
            <a:t>Le Relevé des logements écoulés sur le marché est effectué en même temps que le Relevé des mises en chantier et des achèvements, mais seulement dans les centres urbains de plus de 50 000 habitants et pour les immeubles dont le marché visé est propriétaire-absolue ou en copropriété. Lorsqu’ on signale l’achèvement d’un immeuble, on indique aussi les logements vendu. L’immeuble est, par la suite, recensé chaque mois jusqu’à ce que tous ces logements soient écoulés sur le marché. Le prix de vente est le prix indiqué le mois où le logement a été achevé. Les logements propriétaire-absolue sont écoulés dès l’achèvement sans prix de vente. Les prix sont publiés seulement lorsqu'ils ne permettent pas de déterminer la provenance de la réponse.</a:t>
          </a:r>
        </a:p>
        <a:p>
          <a:r>
            <a:rPr lang="fr-CA" sz="1100"/>
            <a:t>Le Relevé des mises en chantier et des achèvements ne porte que sur les logements neufs destinés à l’occupation permanente.</a:t>
          </a:r>
        </a:p>
        <a:p>
          <a:endParaRPr lang="fr-CA" sz="1100"/>
        </a:p>
        <a:p>
          <a:r>
            <a:rPr lang="fr-CA" sz="1100" b="1"/>
            <a:t>Définition des types de logement:</a:t>
          </a:r>
        </a:p>
        <a:p>
          <a:r>
            <a:rPr lang="fr-CA" sz="1100"/>
            <a:t>Logement individuel (ou maison individuelle) : Logement autonome entièrement séparé d’autres habitations ou bâtiments. Cette catégorie inclut les logements reliés (logements joints sous terre par leurs fondations, mais séparés au-dessus du sol) et les ensembles de logements individuels en grappe. </a:t>
          </a:r>
        </a:p>
        <a:p>
          <a:r>
            <a:rPr lang="fr-CA" sz="1100"/>
            <a:t>Logement jumelée (ou maison jumelée) : L’un ou l’autre des deux logements situés côte à côte dans un bâtiment contigu à aucune autre construction, et séparés l’un de l’autre par un mur commun ou mitoyen du sol jusqu’au toit.</a:t>
          </a:r>
        </a:p>
        <a:p>
          <a:r>
            <a:rPr lang="fr-CA" sz="1100"/>
            <a:t>Logement en rangée : Logement compris dans un ensemble résidentiel constitué d’au moins trois logements séparés les uns des autres par un mur mitoyen allant du sol jusqu’au toit. </a:t>
          </a:r>
        </a:p>
        <a:p>
          <a:r>
            <a:rPr lang="fr-CA" sz="1100"/>
            <a:t>Appartement et logement de type autre : Logement qui n’appartient pas aux catégories définies ci-dessus. Englobe notamment ce qu’on appelle les logements en rangée superposés, les duplex, les triplex, les duplex doubles et les duplex en rangée. </a:t>
          </a:r>
        </a:p>
        <a:p>
          <a:endParaRPr lang="fr-CA" sz="1100"/>
        </a:p>
        <a:p>
          <a:r>
            <a:rPr lang="fr-CA" sz="1100"/>
            <a:t>Les maisons mobiles sont également visées par les enquêtes. Il s’agit en général de maisons industrialisées ayant été entièrement assemblées en usine puis transportées pour être posées sur des fondations, avant d’être occupées. </a:t>
          </a:r>
        </a:p>
        <a:p>
          <a:r>
            <a:rPr lang="fr-CA" sz="1100"/>
            <a:t>Les roulottes et tout autre type de logement déménageable (les plus grands sont souvent appelés « maisons mobiles ») sans fondations permanentes sont exclus des enquêtes. </a:t>
          </a:r>
        </a:p>
        <a:p>
          <a:r>
            <a:rPr lang="fr-CA" sz="1100"/>
            <a:t>Les logements modifiés ou créés par suite de travaux de conversion dans un immeuble existant sont exclus des enquêtes, tout comme les logements habités de façon saisonnière (résidences d’été, pavillons de chasse ou de ski, caravanes, bateaux habitables), les logements collectifs institutionnels ou communautaires (hôpitaux, centres de soins de santé, pénitenciers, couvents, monastères, camps militaires ou industriels) et les logements collectifs servant à des fins commerciales (hôtels, clubs, pensions). </a:t>
          </a:r>
        </a:p>
        <a:p>
          <a:endParaRPr lang="fr-CA" sz="1100"/>
        </a:p>
        <a:p>
          <a:r>
            <a:rPr lang="fr-CA" sz="1100" b="1"/>
            <a:t>Définition des marchés visés:</a:t>
          </a:r>
        </a:p>
        <a:p>
          <a:r>
            <a:rPr lang="fr-CA" sz="1100"/>
            <a:t>Le marché visé correspond au mode d’occupation auquel est destiné le logement : </a:t>
          </a:r>
        </a:p>
        <a:p>
          <a:r>
            <a:rPr lang="fr-CA" sz="1100"/>
            <a:t>Logement en propriété absolue : Logement dont le propriétaire détient également les titres de propriété du terrain. </a:t>
          </a:r>
        </a:p>
        <a:p>
          <a:r>
            <a:rPr lang="fr-CA" sz="1100"/>
            <a:t>Logement en copropriété : Logement de propriété privée situé dans un ensemble résidentiel ou sur un terrain qui appartient à tous les propriétaires des logements compris dans l’ensemble. La copropriété est un mode de propriété et non pas un type d’habitation. </a:t>
          </a:r>
        </a:p>
        <a:p>
          <a:r>
            <a:rPr lang="fr-CA" sz="1100"/>
            <a:t>Logement locatif : Logement construit à des fins locatives, sans égard à la personne qui le finance.</a:t>
          </a:r>
        </a:p>
        <a:p>
          <a:r>
            <a:rPr lang="fr-CA" sz="1100"/>
            <a:t> </a:t>
          </a:r>
        </a:p>
        <a:p>
          <a:r>
            <a:rPr lang="fr-CA" sz="1100" b="1"/>
            <a:t>Autres définitions:</a:t>
          </a:r>
        </a:p>
        <a:p>
          <a:r>
            <a:rPr lang="fr-CA" sz="1100"/>
            <a:t>Logement</a:t>
          </a:r>
        </a:p>
        <a:p>
          <a:r>
            <a:rPr lang="fr-CA" sz="1100"/>
            <a:t>Dans le contexte du Relevé des mises en chantier et des achèvements, un logement est un local d’habitation distinct et autonome, muni d’une entrée privée donnant directement sur l’extérieur ou dans un vestibule, un corridor ou un escalier commun à l’intérieur de l’immeuble. On doit pouvoir utiliser cette entrée sans traverser un autre logement. Logement mis en chantier </a:t>
          </a:r>
        </a:p>
        <a:p>
          <a:r>
            <a:rPr lang="fr-CA" sz="1100"/>
            <a:t>Dans le contexte du Relevé des mises en chantier et des achèvements, un logement est mis en chantier au moment où commence la construction de l’immeuble. Il s’agit en général du stade auquel la semelle de béton est entièrement coulée, ou de tout stade équivalent pour les bâtiments sans sous-sol. Logement en construction</a:t>
          </a:r>
        </a:p>
        <a:p>
          <a:r>
            <a:rPr lang="fr-CA" sz="1100"/>
            <a:t>Le nombre de logements en construction à la fin d’une période donnée tient compte de certains rajustements nécessaires. Il se peut, par exemple, que les travaux de construction soient interrompus, ou qu’un immeuble renferme à l’achèvement un nombre de logements supérieur ou inférieur à ce qui avait été prévu au moment de la mise en chantier. Logement achevé </a:t>
          </a:r>
        </a:p>
        <a:p>
          <a:r>
            <a:rPr lang="fr-CA" sz="1100"/>
            <a:t>Dans le contexte du Relevé des mises en chantier et des achèvements, on considère qu’un logement est achevé lorsque tous les travaux projetés sont terminés. Dans certains cas, on peut considérer qu’un logement est achevé s’il ne reste qu’au plus 10 % des travaux projetés à exécuter. Logement écoulé</a:t>
          </a:r>
        </a:p>
        <a:p>
          <a:r>
            <a:rPr lang="fr-CA" sz="1100"/>
            <a:t>On dit d’un logement qu’il est écoulé lorsqu’il est achevé et n’est plus offert sur le marché (c’est-à-dire qu’il a été vendu). Cela se produit habituellement quand un contrat exécutoire garanti par un dépôt non remboursable a été signé par un acheteur admissible. Le Relevé des logements écoulés sur le marché sert à mesurer le rythme auquel se vendent les logements après leur achèvement, ainsi qu’à recueillir des données sur les prix.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2</xdr:row>
      <xdr:rowOff>145520</xdr:rowOff>
    </xdr:to>
    <xdr:pic>
      <xdr:nvPicPr>
        <xdr:cNvPr id="2" name="Picture 1"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2000" cy="5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87</xdr:row>
      <xdr:rowOff>0</xdr:rowOff>
    </xdr:from>
    <xdr:to>
      <xdr:col>22</xdr:col>
      <xdr:colOff>444500</xdr:colOff>
      <xdr:row>128</xdr:row>
      <xdr:rowOff>148168</xdr:rowOff>
    </xdr:to>
    <xdr:sp macro="" textlink="">
      <xdr:nvSpPr>
        <xdr:cNvPr id="4" name="ZoneTexte 3"/>
        <xdr:cNvSpPr txBox="1"/>
      </xdr:nvSpPr>
      <xdr:spPr>
        <a:xfrm>
          <a:off x="0" y="15959667"/>
          <a:ext cx="13292667" cy="83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Méthode d’enquête – Relevé des mises en chantier et des achèvements</a:t>
          </a:r>
        </a:p>
        <a:p>
          <a:r>
            <a:rPr lang="fr-CA" sz="1100"/>
            <a:t>Le Relevé des mises en chantier et des achèvements est réalisé au moyen de visites de chantiers, qui permettent de vérifier si les logements ont atteint certaines étapes de construction. Puisque la majorité des municipalités au Canada délivrent des permis de construire, ces permis sont utilisés pour déterminer où il pourrait se construire des logements. Dans les régions où il n’y a pas de permis, il faut se fier aux sources locales ou faire des recherches.</a:t>
          </a:r>
        </a:p>
        <a:p>
          <a:r>
            <a:rPr lang="fr-CA" sz="1100"/>
            <a:t>Le Relevé des mises en chantier et des achèvements est effectué tous les mois dans les centres urbains de plus de 50 000 habitants (centres définis lors du plus récent recensement).</a:t>
          </a:r>
        </a:p>
        <a:p>
          <a:r>
            <a:rPr lang="fr-CA" sz="1100"/>
            <a:t>Dans les agglomérations qui comptent entre 10 000 et 49 999 habitants, le dénombrement de toutes les mises en chantier est effectué le dernier mois de chaque trimestre (c.-à.-d. quatre fois par année, en mars en juin, en septembre et en décembre). Dans ces centres urbains où le dénombrement est trimestriel, le nombre de logements achevés est évalué en fonction des moyennes historiques. </a:t>
          </a:r>
        </a:p>
        <a:p>
          <a:r>
            <a:rPr lang="fr-CA" sz="1100"/>
            <a:t>Les mises en chantier et les achèvements mensuels y sont évalués au moyen de modèles statistiques, au niveau provincial, dans les catégories des maisons individuelles et des logements collectifs. Dans les centres urbains de moins de 10 000 habitants, l’enquête porte sur un échantillon de logements et elle est réalisée le dernier mois de chaque trimestre (c.-à.-d. en mars, en juin, en septembre et en décembre).</a:t>
          </a:r>
        </a:p>
        <a:p>
          <a:r>
            <a:rPr lang="fr-CA" sz="1100"/>
            <a:t>Le Relevé des logements écoulés sur le marché est effectué en même temps que le Relevé des mises en chantier et des achèvements, mais seulement dans les centres urbains de plus de 50 000 habitants et pour les immeubles dont le marché visé est propriétaire-absolue ou en copropriété. Lorsqu’ on signale l’achèvement d’un immeuble, on indique aussi les logements vendu. L’immeuble est, par la suite, recensé chaque mois jusqu’à ce que tous ces logements soient écoulés sur le marché. Le prix de vente est le prix indiqué le mois où le logement a été achevé. Les logements propriétaire-absolue sont écoulés dès l’achèvement sans prix de vente. Les prix sont publiés seulement lorsqu'ils ne permettent pas de déterminer la provenance de la réponse.</a:t>
          </a:r>
        </a:p>
        <a:p>
          <a:r>
            <a:rPr lang="fr-CA" sz="1100"/>
            <a:t>Le Relevé des mises en chantier et des achèvements ne porte que sur les logements neufs destinés à l’occupation permanente.</a:t>
          </a:r>
        </a:p>
        <a:p>
          <a:endParaRPr lang="fr-CA" sz="1100"/>
        </a:p>
        <a:p>
          <a:r>
            <a:rPr lang="fr-CA" sz="1100" b="1"/>
            <a:t>Définition des types de logement:</a:t>
          </a:r>
        </a:p>
        <a:p>
          <a:r>
            <a:rPr lang="fr-CA" sz="1100"/>
            <a:t>Logement individuel (ou maison individuelle) : Logement autonome entièrement séparé d’autres habitations ou bâtiments. Cette catégorie inclut les logements reliés (logements joints sous terre par leurs fondations, mais séparés au-dessus du sol) et les ensembles de logements individuels en grappe. </a:t>
          </a:r>
        </a:p>
        <a:p>
          <a:r>
            <a:rPr lang="fr-CA" sz="1100"/>
            <a:t>Logement jumelée (ou maison jumelée) : L’un ou l’autre des deux logements situés côte à côte dans un bâtiment contigu à aucune autre construction, et séparés l’un de l’autre par un mur commun ou mitoyen du sol jusqu’au toit.</a:t>
          </a:r>
        </a:p>
        <a:p>
          <a:r>
            <a:rPr lang="fr-CA" sz="1100"/>
            <a:t>Logement en rangée : Logement compris dans un ensemble résidentiel constitué d’au moins trois logements séparés les uns des autres par un mur mitoyen allant du sol jusqu’au toit. </a:t>
          </a:r>
        </a:p>
        <a:p>
          <a:r>
            <a:rPr lang="fr-CA" sz="1100"/>
            <a:t>Appartement et logement de type autre : Logement qui n’appartient pas aux catégories définies ci-dessus. Englobe notamment ce qu’on appelle les logements en rangée superposés, les duplex, les triplex, les duplex doubles et les duplex en rangée. </a:t>
          </a:r>
        </a:p>
        <a:p>
          <a:endParaRPr lang="fr-CA" sz="1100"/>
        </a:p>
        <a:p>
          <a:r>
            <a:rPr lang="fr-CA" sz="1100"/>
            <a:t>Les maisons mobiles sont également visées par les enquêtes. Il s’agit en général de maisons industrialisées ayant été entièrement assemblées en usine puis transportées pour être posées sur des fondations, avant d’être occupées. </a:t>
          </a:r>
        </a:p>
        <a:p>
          <a:r>
            <a:rPr lang="fr-CA" sz="1100"/>
            <a:t>Les roulottes et tout autre type de logement déménageable (les plus grands sont souvent appelés « maisons mobiles ») sans fondations permanentes sont exclus des enquêtes. </a:t>
          </a:r>
        </a:p>
        <a:p>
          <a:r>
            <a:rPr lang="fr-CA" sz="1100"/>
            <a:t>Les logements modifiés ou créés par suite de travaux de conversion dans un immeuble existant sont exclus des enquêtes, tout comme les logements habités de façon saisonnière (résidences d’été, pavillons de chasse ou de ski, caravanes, bateaux habitables), les logements collectifs institutionnels ou communautaires (hôpitaux, centres de soins de santé, pénitenciers, couvents, monastères, camps militaires ou industriels) et les logements collectifs servant à des fins commerciales (hôtels, clubs, pensions). </a:t>
          </a:r>
        </a:p>
        <a:p>
          <a:endParaRPr lang="fr-CA" sz="1100"/>
        </a:p>
        <a:p>
          <a:r>
            <a:rPr lang="fr-CA" sz="1100" b="1"/>
            <a:t>Définition des marchés visés:</a:t>
          </a:r>
        </a:p>
        <a:p>
          <a:r>
            <a:rPr lang="fr-CA" sz="1100"/>
            <a:t>Le marché visé correspond au mode d’occupation auquel est destiné le logement : </a:t>
          </a:r>
        </a:p>
        <a:p>
          <a:r>
            <a:rPr lang="fr-CA" sz="1100"/>
            <a:t>Logement en propriété absolue : Logement dont le propriétaire détient également les titres de propriété du terrain. </a:t>
          </a:r>
        </a:p>
        <a:p>
          <a:r>
            <a:rPr lang="fr-CA" sz="1100"/>
            <a:t>Logement en copropriété : Logement de propriété privée situé dans un ensemble résidentiel ou sur un terrain qui appartient à tous les propriétaires des logements compris dans l’ensemble. La copropriété est un mode de propriété et non pas un type d’habitation. </a:t>
          </a:r>
        </a:p>
        <a:p>
          <a:r>
            <a:rPr lang="fr-CA" sz="1100"/>
            <a:t>Logement locatif : Logement construit à des fins locatives, sans égard à la personne qui le finance.</a:t>
          </a:r>
        </a:p>
        <a:p>
          <a:r>
            <a:rPr lang="fr-CA" sz="1100"/>
            <a:t> </a:t>
          </a:r>
        </a:p>
        <a:p>
          <a:r>
            <a:rPr lang="fr-CA" sz="1100" b="1"/>
            <a:t>Autres définitions:</a:t>
          </a:r>
        </a:p>
        <a:p>
          <a:r>
            <a:rPr lang="fr-CA" sz="1100"/>
            <a:t>Logement</a:t>
          </a:r>
        </a:p>
        <a:p>
          <a:r>
            <a:rPr lang="fr-CA" sz="1100"/>
            <a:t>Dans le contexte du Relevé des mises en chantier et des achèvements, un logement est un local d’habitation distinct et autonome, muni d’une entrée privée donnant directement sur l’extérieur ou dans un vestibule, un corridor ou un escalier commun à l’intérieur de l’immeuble. On doit pouvoir utiliser cette entrée sans traverser un autre logement. Logement mis en chantier </a:t>
          </a:r>
        </a:p>
        <a:p>
          <a:r>
            <a:rPr lang="fr-CA" sz="1100"/>
            <a:t>Dans le contexte du Relevé des mises en chantier et des achèvements, un logement est mis en chantier au moment où commence la construction de l’immeuble. Il s’agit en général du stade auquel la semelle de béton est entièrement coulée, ou de tout stade équivalent pour les bâtiments sans sous-sol. Logement en construction</a:t>
          </a:r>
        </a:p>
        <a:p>
          <a:r>
            <a:rPr lang="fr-CA" sz="1100"/>
            <a:t>Le nombre de logements en construction à la fin d’une période donnée tient compte de certains rajustements nécessaires. Il se peut, par exemple, que les travaux de construction soient interrompus, ou qu’un immeuble renferme à l’achèvement un nombre de logements supérieur ou inférieur à ce qui avait été prévu au moment de la mise en chantier. Logement achevé </a:t>
          </a:r>
        </a:p>
        <a:p>
          <a:r>
            <a:rPr lang="fr-CA" sz="1100"/>
            <a:t>Dans le contexte du Relevé des mises en chantier et des achèvements, on considère qu’un logement est achevé lorsque tous les travaux projetés sont terminés. Dans certains cas, on peut considérer qu’un logement est achevé s’il ne reste qu’au plus 10 % des travaux projetés à exécuter. Logement écoulé</a:t>
          </a:r>
        </a:p>
        <a:p>
          <a:r>
            <a:rPr lang="fr-CA" sz="1100"/>
            <a:t>On dit d’un logement qu’il est écoulé lorsqu’il est achevé et n’est plus offert sur le marché (c’est-à-dire qu’il a été vendu). Cela se produit habituellement quand un contrat exécutoire garanti par un dépôt non remboursable a été signé par un acheteur admissible. Le Relevé des logements écoulés sur le marché sert à mesurer le rythme auquel se vendent les logements après leur achèvement, ainsi qu’à recueillir des données sur les prix.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2</xdr:row>
      <xdr:rowOff>145520</xdr:rowOff>
    </xdr:to>
    <xdr:pic>
      <xdr:nvPicPr>
        <xdr:cNvPr id="2" name="Picture 1"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2000" cy="5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0</xdr:rowOff>
    </xdr:from>
    <xdr:to>
      <xdr:col>21</xdr:col>
      <xdr:colOff>412750</xdr:colOff>
      <xdr:row>124</xdr:row>
      <xdr:rowOff>148167</xdr:rowOff>
    </xdr:to>
    <xdr:sp macro="" textlink="">
      <xdr:nvSpPr>
        <xdr:cNvPr id="4" name="ZoneTexte 3"/>
        <xdr:cNvSpPr txBox="1"/>
      </xdr:nvSpPr>
      <xdr:spPr>
        <a:xfrm>
          <a:off x="0" y="15494000"/>
          <a:ext cx="13292667" cy="83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Méthode d’enquête – Relevé des mises en chantier et des achèvements</a:t>
          </a:r>
        </a:p>
        <a:p>
          <a:r>
            <a:rPr lang="fr-CA" sz="1100"/>
            <a:t>Le Relevé des mises en chantier et des achèvements est réalisé au moyen de visites de chantiers, qui permettent de vérifier si les logements ont atteint certaines étapes de construction. Puisque la majorité des municipalités au Canada délivrent des permis de construire, ces permis sont utilisés pour déterminer où il pourrait se construire des logements. Dans les régions où il n’y a pas de permis, il faut se fier aux sources locales ou faire des recherches.</a:t>
          </a:r>
        </a:p>
        <a:p>
          <a:r>
            <a:rPr lang="fr-CA" sz="1100"/>
            <a:t>Le Relevé des mises en chantier et des achèvements est effectué tous les mois dans les centres urbains de plus de 50 000 habitants (centres définis lors du plus récent recensement).</a:t>
          </a:r>
        </a:p>
        <a:p>
          <a:r>
            <a:rPr lang="fr-CA" sz="1100"/>
            <a:t>Dans les agglomérations qui comptent entre 10 000 et 49 999 habitants, le dénombrement de toutes les mises en chantier est effectué le dernier mois de chaque trimestre (c.-à.-d. quatre fois par année, en mars en juin, en septembre et en décembre). Dans ces centres urbains où le dénombrement est trimestriel, le nombre de logements achevés est évalué en fonction des moyennes historiques. </a:t>
          </a:r>
        </a:p>
        <a:p>
          <a:r>
            <a:rPr lang="fr-CA" sz="1100"/>
            <a:t>Les mises en chantier et les achèvements mensuels y sont évalués au moyen de modèles statistiques, au niveau provincial, dans les catégories des maisons individuelles et des logements collectifs. Dans les centres urbains de moins de 10 000 habitants, l’enquête porte sur un échantillon de logements et elle est réalisée le dernier mois de chaque trimestre (c.-à.-d. en mars, en juin, en septembre et en décembre).</a:t>
          </a:r>
        </a:p>
        <a:p>
          <a:r>
            <a:rPr lang="fr-CA" sz="1100"/>
            <a:t>Le Relevé des logements écoulés sur le marché est effectué en même temps que le Relevé des mises en chantier et des achèvements, mais seulement dans les centres urbains de plus de 50 000 habitants et pour les immeubles dont le marché visé est propriétaire-absolue ou en copropriété. Lorsqu’ on signale l’achèvement d’un immeuble, on indique aussi les logements vendu. L’immeuble est, par la suite, recensé chaque mois jusqu’à ce que tous ces logements soient écoulés sur le marché. Le prix de vente est le prix indiqué le mois où le logement a été achevé. Les logements propriétaire-absolue sont écoulés dès l’achèvement sans prix de vente. Les prix sont publiés seulement lorsqu'ils ne permettent pas de déterminer la provenance de la réponse.</a:t>
          </a:r>
        </a:p>
        <a:p>
          <a:r>
            <a:rPr lang="fr-CA" sz="1100"/>
            <a:t>Le Relevé des mises en chantier et des achèvements ne porte que sur les logements neufs destinés à l’occupation permanente.</a:t>
          </a:r>
        </a:p>
        <a:p>
          <a:endParaRPr lang="fr-CA" sz="1100"/>
        </a:p>
        <a:p>
          <a:r>
            <a:rPr lang="fr-CA" sz="1100" b="1"/>
            <a:t>Définition des types de logement:</a:t>
          </a:r>
        </a:p>
        <a:p>
          <a:r>
            <a:rPr lang="fr-CA" sz="1100"/>
            <a:t>Logement individuel (ou maison individuelle) : Logement autonome entièrement séparé d’autres habitations ou bâtiments. Cette catégorie inclut les logements reliés (logements joints sous terre par leurs fondations, mais séparés au-dessus du sol) et les ensembles de logements individuels en grappe. </a:t>
          </a:r>
        </a:p>
        <a:p>
          <a:r>
            <a:rPr lang="fr-CA" sz="1100"/>
            <a:t>Logement jumelée (ou maison jumelée) : L’un ou l’autre des deux logements situés côte à côte dans un bâtiment contigu à aucune autre construction, et séparés l’un de l’autre par un mur commun ou mitoyen du sol jusqu’au toit.</a:t>
          </a:r>
        </a:p>
        <a:p>
          <a:r>
            <a:rPr lang="fr-CA" sz="1100"/>
            <a:t>Logement en rangée : Logement compris dans un ensemble résidentiel constitué d’au moins trois logements séparés les uns des autres par un mur mitoyen allant du sol jusqu’au toit. </a:t>
          </a:r>
        </a:p>
        <a:p>
          <a:r>
            <a:rPr lang="fr-CA" sz="1100"/>
            <a:t>Appartement et logement de type autre : Logement qui n’appartient pas aux catégories définies ci-dessus. Englobe notamment ce qu’on appelle les logements en rangée superposés, les duplex, les triplex, les duplex doubles et les duplex en rangée. </a:t>
          </a:r>
        </a:p>
        <a:p>
          <a:endParaRPr lang="fr-CA" sz="1100"/>
        </a:p>
        <a:p>
          <a:r>
            <a:rPr lang="fr-CA" sz="1100"/>
            <a:t>Les maisons mobiles sont également visées par les enquêtes. Il s’agit en général de maisons industrialisées ayant été entièrement assemblées en usine puis transportées pour être posées sur des fondations, avant d’être occupées. </a:t>
          </a:r>
        </a:p>
        <a:p>
          <a:r>
            <a:rPr lang="fr-CA" sz="1100"/>
            <a:t>Les roulottes et tout autre type de logement déménageable (les plus grands sont souvent appelés « maisons mobiles ») sans fondations permanentes sont exclus des enquêtes. </a:t>
          </a:r>
        </a:p>
        <a:p>
          <a:r>
            <a:rPr lang="fr-CA" sz="1100"/>
            <a:t>Les logements modifiés ou créés par suite de travaux de conversion dans un immeuble existant sont exclus des enquêtes, tout comme les logements habités de façon saisonnière (résidences d’été, pavillons de chasse ou de ski, caravanes, bateaux habitables), les logements collectifs institutionnels ou communautaires (hôpitaux, centres de soins de santé, pénitenciers, couvents, monastères, camps militaires ou industriels) et les logements collectifs servant à des fins commerciales (hôtels, clubs, pensions). </a:t>
          </a:r>
        </a:p>
        <a:p>
          <a:endParaRPr lang="fr-CA" sz="1100"/>
        </a:p>
        <a:p>
          <a:r>
            <a:rPr lang="fr-CA" sz="1100" b="1"/>
            <a:t>Définition des marchés visés:</a:t>
          </a:r>
        </a:p>
        <a:p>
          <a:r>
            <a:rPr lang="fr-CA" sz="1100"/>
            <a:t>Le marché visé correspond au mode d’occupation auquel est destiné le logement : </a:t>
          </a:r>
        </a:p>
        <a:p>
          <a:r>
            <a:rPr lang="fr-CA" sz="1100"/>
            <a:t>Logement en propriété absolue : Logement dont le propriétaire détient également les titres de propriété du terrain. </a:t>
          </a:r>
        </a:p>
        <a:p>
          <a:r>
            <a:rPr lang="fr-CA" sz="1100"/>
            <a:t>Logement en copropriété : Logement de propriété privée situé dans un ensemble résidentiel ou sur un terrain qui appartient à tous les propriétaires des logements compris dans l’ensemble. La copropriété est un mode de propriété et non pas un type d’habitation. </a:t>
          </a:r>
        </a:p>
        <a:p>
          <a:r>
            <a:rPr lang="fr-CA" sz="1100"/>
            <a:t>Logement locatif : Logement construit à des fins locatives, sans égard à la personne qui le finance.</a:t>
          </a:r>
        </a:p>
        <a:p>
          <a:r>
            <a:rPr lang="fr-CA" sz="1100"/>
            <a:t> </a:t>
          </a:r>
        </a:p>
        <a:p>
          <a:r>
            <a:rPr lang="fr-CA" sz="1100" b="1"/>
            <a:t>Autres définitions:</a:t>
          </a:r>
        </a:p>
        <a:p>
          <a:r>
            <a:rPr lang="fr-CA" sz="1100"/>
            <a:t>Logement</a:t>
          </a:r>
        </a:p>
        <a:p>
          <a:r>
            <a:rPr lang="fr-CA" sz="1100"/>
            <a:t>Dans le contexte du Relevé des mises en chantier et des achèvements, un logement est un local d’habitation distinct et autonome, muni d’une entrée privée donnant directement sur l’extérieur ou dans un vestibule, un corridor ou un escalier commun à l’intérieur de l’immeuble. On doit pouvoir utiliser cette entrée sans traverser un autre logement. Logement mis en chantier </a:t>
          </a:r>
        </a:p>
        <a:p>
          <a:r>
            <a:rPr lang="fr-CA" sz="1100"/>
            <a:t>Dans le contexte du Relevé des mises en chantier et des achèvements, un logement est mis en chantier au moment où commence la construction de l’immeuble. Il s’agit en général du stade auquel la semelle de béton est entièrement coulée, ou de tout stade équivalent pour les bâtiments sans sous-sol. Logement en construction</a:t>
          </a:r>
        </a:p>
        <a:p>
          <a:r>
            <a:rPr lang="fr-CA" sz="1100"/>
            <a:t>Le nombre de logements en construction à la fin d’une période donnée tient compte de certains rajustements nécessaires. Il se peut, par exemple, que les travaux de construction soient interrompus, ou qu’un immeuble renferme à l’achèvement un nombre de logements supérieur ou inférieur à ce qui avait été prévu au moment de la mise en chantier. Logement achevé </a:t>
          </a:r>
        </a:p>
        <a:p>
          <a:r>
            <a:rPr lang="fr-CA" sz="1100"/>
            <a:t>Dans le contexte du Relevé des mises en chantier et des achèvements, on considère qu’un logement est achevé lorsque tous les travaux projetés sont terminés. Dans certains cas, on peut considérer qu’un logement est achevé s’il ne reste qu’au plus 10 % des travaux projetés à exécuter. Logement écoulé</a:t>
          </a:r>
        </a:p>
        <a:p>
          <a:r>
            <a:rPr lang="fr-CA" sz="1100"/>
            <a:t>On dit d’un logement qu’il est écoulé lorsqu’il est achevé et n’est plus offert sur le marché (c’est-à-dire qu’il a été vendu). Cela se produit habituellement quand un contrat exécutoire garanti par un dépôt non remboursable a été signé par un acheteur admissible. Le Relevé des logements écoulés sur le marché sert à mesurer le rythme auquel se vendent les logements après leur achèvement, ainsi qu’à recueillir des données sur les prix.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03.cmhc-schl.gc.ca/pimh/fr/" TargetMode="External"/><Relationship Id="rId1" Type="http://schemas.openxmlformats.org/officeDocument/2006/relationships/hyperlink" Target="https://www03.cmhc-schl.gc.ca/pimh/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hl.ca/fr/index.cfm" TargetMode="External"/><Relationship Id="rId1" Type="http://schemas.openxmlformats.org/officeDocument/2006/relationships/hyperlink" Target="http://www.schl.ca/fr/index.cf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schl.ca/fr/index.cfm" TargetMode="External"/><Relationship Id="rId1" Type="http://schemas.openxmlformats.org/officeDocument/2006/relationships/hyperlink" Target="http://www.schl.ca/fr/index.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F100"/>
  <sheetViews>
    <sheetView tabSelected="1" zoomScale="90" zoomScaleNormal="90" workbookViewId="0">
      <selection activeCell="A3" sqref="A3"/>
    </sheetView>
  </sheetViews>
  <sheetFormatPr baseColWidth="10" defaultColWidth="11" defaultRowHeight="15"/>
  <cols>
    <col min="1" max="1" width="28.19921875" style="1" customWidth="1"/>
    <col min="2" max="2" width="7.8984375" style="22" hidden="1" customWidth="1"/>
    <col min="3" max="3" width="8" style="22" hidden="1" customWidth="1"/>
    <col min="4" max="4" width="8.09765625" style="22" hidden="1" customWidth="1"/>
    <col min="5" max="5" width="6.5" style="22" hidden="1" customWidth="1"/>
    <col min="6" max="9" width="6.5" style="22" customWidth="1"/>
    <col min="10" max="10" width="6.3984375" style="22" customWidth="1"/>
    <col min="11" max="11" width="6.69921875" style="22" customWidth="1"/>
    <col min="12" max="12" width="6.5" style="22" customWidth="1"/>
    <col min="13" max="13" width="7.19921875" style="22" customWidth="1"/>
    <col min="14" max="14" width="6.3984375" style="22" customWidth="1"/>
    <col min="15" max="15" width="6.69921875" style="22" customWidth="1"/>
    <col min="16" max="16" width="6.59765625" style="22" customWidth="1"/>
    <col min="17" max="17" width="6.69921875" style="22" customWidth="1"/>
    <col min="18" max="18" width="6.5" style="22" customWidth="1"/>
    <col min="19" max="19" width="6.69921875" style="22" customWidth="1"/>
    <col min="20" max="20" width="7.19921875" style="22" customWidth="1"/>
    <col min="21" max="24" width="6.69921875" style="22" customWidth="1"/>
    <col min="25" max="25" width="6.8984375" style="22" bestFit="1" customWidth="1"/>
    <col min="26" max="26" width="6.8984375" style="22" customWidth="1"/>
    <col min="27" max="27" width="6.69921875" style="22" customWidth="1"/>
    <col min="28" max="28" width="1.3984375" style="6" customWidth="1"/>
    <col min="29" max="29" width="8.69921875" style="6" customWidth="1"/>
    <col min="30" max="30" width="8.59765625" style="1" customWidth="1"/>
    <col min="31" max="31" width="1.19921875" style="1" customWidth="1"/>
    <col min="32" max="32" width="9.3984375" style="1" customWidth="1"/>
    <col min="33" max="16384" width="11" style="1"/>
  </cols>
  <sheetData>
    <row r="3" spans="1:32">
      <c r="AE3" s="36"/>
    </row>
    <row r="4" spans="1:32" ht="15.6">
      <c r="A4" s="222" t="s">
        <v>83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D4" s="44"/>
      <c r="AE4" s="45"/>
      <c r="AF4" s="44"/>
    </row>
    <row r="5" spans="1:32" s="2" customFormat="1" ht="55.5" customHeight="1">
      <c r="A5" s="9" t="s">
        <v>49</v>
      </c>
      <c r="B5" s="3" t="s">
        <v>0</v>
      </c>
      <c r="C5" s="3" t="s">
        <v>1</v>
      </c>
      <c r="D5" s="3" t="s">
        <v>2</v>
      </c>
      <c r="E5" s="3" t="s">
        <v>3</v>
      </c>
      <c r="F5" s="3" t="s">
        <v>0</v>
      </c>
      <c r="G5" s="3" t="s">
        <v>1</v>
      </c>
      <c r="H5" s="3" t="s">
        <v>2</v>
      </c>
      <c r="I5" s="3" t="s">
        <v>3</v>
      </c>
      <c r="J5" s="3" t="s">
        <v>4</v>
      </c>
      <c r="K5" s="3" t="s">
        <v>5</v>
      </c>
      <c r="L5" s="3" t="s">
        <v>6</v>
      </c>
      <c r="M5" s="3" t="s">
        <v>7</v>
      </c>
      <c r="N5" s="3" t="s">
        <v>8</v>
      </c>
      <c r="O5" s="3" t="s">
        <v>9</v>
      </c>
      <c r="P5" s="3" t="s">
        <v>37</v>
      </c>
      <c r="Q5" s="3" t="s">
        <v>10</v>
      </c>
      <c r="R5" s="3" t="s">
        <v>11</v>
      </c>
      <c r="S5" s="3" t="s">
        <v>12</v>
      </c>
      <c r="T5" s="3" t="s">
        <v>39</v>
      </c>
      <c r="U5" s="3" t="s">
        <v>42</v>
      </c>
      <c r="V5" s="3" t="s">
        <v>53</v>
      </c>
      <c r="W5" s="3" t="s">
        <v>54</v>
      </c>
      <c r="X5" s="3" t="s">
        <v>55</v>
      </c>
      <c r="Y5" s="3" t="s">
        <v>56</v>
      </c>
      <c r="Z5" s="3" t="s">
        <v>60</v>
      </c>
      <c r="AA5" s="3" t="s">
        <v>77</v>
      </c>
      <c r="AB5" s="4"/>
      <c r="AC5" s="215" t="s">
        <v>84</v>
      </c>
      <c r="AD5" s="43" t="s">
        <v>78</v>
      </c>
      <c r="AE5" s="46"/>
      <c r="AF5" s="43" t="s">
        <v>79</v>
      </c>
    </row>
    <row r="6" spans="1:32" s="2" customFormat="1" ht="15.9" customHeight="1">
      <c r="A6" s="12" t="s">
        <v>13</v>
      </c>
      <c r="B6" s="23">
        <f t="shared" ref="B6:U6" si="0">B7+B8+B9</f>
        <v>1444</v>
      </c>
      <c r="C6" s="23">
        <f t="shared" si="0"/>
        <v>1381</v>
      </c>
      <c r="D6" s="23">
        <f t="shared" si="0"/>
        <v>1112</v>
      </c>
      <c r="E6" s="23">
        <f t="shared" si="0"/>
        <v>987</v>
      </c>
      <c r="F6" s="23">
        <v>1444</v>
      </c>
      <c r="G6" s="23">
        <v>1381</v>
      </c>
      <c r="H6" s="23">
        <v>1112</v>
      </c>
      <c r="I6" s="23">
        <v>987</v>
      </c>
      <c r="J6" s="23">
        <f t="shared" si="0"/>
        <v>1353</v>
      </c>
      <c r="K6" s="23">
        <f t="shared" si="0"/>
        <v>1526</v>
      </c>
      <c r="L6" s="23">
        <f t="shared" si="0"/>
        <v>2903</v>
      </c>
      <c r="M6" s="23">
        <f t="shared" si="0"/>
        <v>3960</v>
      </c>
      <c r="N6" s="23">
        <f t="shared" si="0"/>
        <v>3904</v>
      </c>
      <c r="O6" s="23">
        <f t="shared" si="0"/>
        <v>3756</v>
      </c>
      <c r="P6" s="23">
        <f t="shared" si="0"/>
        <v>3300</v>
      </c>
      <c r="Q6" s="23">
        <f t="shared" si="0"/>
        <v>3463</v>
      </c>
      <c r="R6" s="23">
        <f>R7+R8+R9</f>
        <v>3270</v>
      </c>
      <c r="S6" s="23">
        <f t="shared" si="0"/>
        <v>4009</v>
      </c>
      <c r="T6" s="23">
        <f t="shared" si="0"/>
        <v>4570</v>
      </c>
      <c r="U6" s="23">
        <f t="shared" si="0"/>
        <v>3293</v>
      </c>
      <c r="V6" s="23">
        <f>SUM(V7:V9)</f>
        <v>4602</v>
      </c>
      <c r="W6" s="23">
        <f>SUM(W7:W9)</f>
        <v>3240</v>
      </c>
      <c r="X6" s="23">
        <f>SUM(X7:X9)</f>
        <v>2776</v>
      </c>
      <c r="Y6" s="23">
        <v>4093</v>
      </c>
      <c r="Z6" s="23">
        <v>2873</v>
      </c>
      <c r="AA6" s="202">
        <f>AA7+AA8+AA9</f>
        <v>4048</v>
      </c>
      <c r="AB6" s="10"/>
      <c r="AC6" s="208">
        <f>SUM(W6:AA6)</f>
        <v>17030</v>
      </c>
      <c r="AD6" s="37">
        <f>AVERAGE(W6:AA6)</f>
        <v>3406</v>
      </c>
      <c r="AE6" s="36"/>
      <c r="AF6" s="37">
        <f>AVERAGE(R6:AA6)</f>
        <v>3677.4</v>
      </c>
    </row>
    <row r="7" spans="1:32" s="2" customFormat="1" ht="15.9" customHeight="1">
      <c r="A7" s="8" t="s">
        <v>14</v>
      </c>
      <c r="B7" s="24">
        <v>1317</v>
      </c>
      <c r="C7" s="24">
        <v>1218</v>
      </c>
      <c r="D7" s="24">
        <v>962</v>
      </c>
      <c r="E7" s="24">
        <v>859</v>
      </c>
      <c r="F7" s="24">
        <v>1317</v>
      </c>
      <c r="G7" s="24">
        <v>1218</v>
      </c>
      <c r="H7" s="24">
        <v>962</v>
      </c>
      <c r="I7" s="24">
        <v>859</v>
      </c>
      <c r="J7" s="24">
        <v>1176</v>
      </c>
      <c r="K7" s="24">
        <v>1349</v>
      </c>
      <c r="L7" s="24">
        <v>2603</v>
      </c>
      <c r="M7" s="24">
        <v>3716</v>
      </c>
      <c r="N7" s="24">
        <v>3718</v>
      </c>
      <c r="O7" s="24">
        <v>3575</v>
      </c>
      <c r="P7" s="24">
        <v>2988</v>
      </c>
      <c r="Q7" s="24">
        <v>3265</v>
      </c>
      <c r="R7" s="24">
        <v>3181</v>
      </c>
      <c r="S7" s="24">
        <v>3775</v>
      </c>
      <c r="T7" s="24">
        <v>4396</v>
      </c>
      <c r="U7" s="24">
        <v>2893</v>
      </c>
      <c r="V7" s="24">
        <v>4412</v>
      </c>
      <c r="W7" s="24">
        <v>3039</v>
      </c>
      <c r="X7" s="24">
        <v>2554</v>
      </c>
      <c r="Y7" s="24">
        <v>3643</v>
      </c>
      <c r="Z7" s="24">
        <v>2755</v>
      </c>
      <c r="AA7" s="24">
        <v>3464</v>
      </c>
      <c r="AB7" s="11"/>
      <c r="AC7" s="209">
        <f t="shared" ref="AC7:AC37" si="1">SUM(W7:AA7)</f>
        <v>15455</v>
      </c>
      <c r="AD7" s="38">
        <f>AVERAGE(W7:AA7)</f>
        <v>3091</v>
      </c>
      <c r="AE7" s="39"/>
      <c r="AF7" s="38">
        <f>AVERAGE(R7:AA7)</f>
        <v>3411.2</v>
      </c>
    </row>
    <row r="8" spans="1:32" s="2" customFormat="1" ht="15.9" customHeight="1">
      <c r="A8" s="8" t="s">
        <v>40</v>
      </c>
      <c r="B8" s="24">
        <v>29</v>
      </c>
      <c r="C8" s="24">
        <v>73</v>
      </c>
      <c r="D8" s="24">
        <v>67</v>
      </c>
      <c r="E8" s="24">
        <v>61</v>
      </c>
      <c r="F8" s="24">
        <v>29</v>
      </c>
      <c r="G8" s="24">
        <v>73</v>
      </c>
      <c r="H8" s="24">
        <v>67</v>
      </c>
      <c r="I8" s="24">
        <v>61</v>
      </c>
      <c r="J8" s="24">
        <v>56</v>
      </c>
      <c r="K8" s="24">
        <v>60</v>
      </c>
      <c r="L8" s="24">
        <v>150</v>
      </c>
      <c r="M8" s="24">
        <v>116</v>
      </c>
      <c r="N8" s="24">
        <v>76</v>
      </c>
      <c r="O8" s="24">
        <v>55</v>
      </c>
      <c r="P8" s="24">
        <v>177</v>
      </c>
      <c r="Q8" s="24">
        <v>96</v>
      </c>
      <c r="R8" s="24">
        <v>0</v>
      </c>
      <c r="S8" s="24">
        <v>39</v>
      </c>
      <c r="T8" s="24">
        <v>35</v>
      </c>
      <c r="U8" s="24">
        <v>53</v>
      </c>
      <c r="V8" s="24">
        <v>17</v>
      </c>
      <c r="W8" s="24">
        <v>62</v>
      </c>
      <c r="X8" s="24">
        <v>56</v>
      </c>
      <c r="Y8" s="24">
        <v>24</v>
      </c>
      <c r="Z8" s="24">
        <v>37</v>
      </c>
      <c r="AA8" s="24">
        <v>242</v>
      </c>
      <c r="AB8" s="11"/>
      <c r="AC8" s="209">
        <f t="shared" si="1"/>
        <v>421</v>
      </c>
      <c r="AD8" s="38">
        <f t="shared" ref="AD8:AD9" si="2">AVERAGE(W8:AA8)</f>
        <v>84.2</v>
      </c>
      <c r="AE8" s="39"/>
      <c r="AF8" s="38">
        <f t="shared" ref="AF8:AF9" si="3">AVERAGE(R8:AA8)</f>
        <v>56.5</v>
      </c>
    </row>
    <row r="9" spans="1:32" s="2" customFormat="1" ht="15.9" customHeight="1">
      <c r="A9" s="8" t="s">
        <v>15</v>
      </c>
      <c r="B9" s="24">
        <v>98</v>
      </c>
      <c r="C9" s="24">
        <v>90</v>
      </c>
      <c r="D9" s="24">
        <v>83</v>
      </c>
      <c r="E9" s="24">
        <v>67</v>
      </c>
      <c r="F9" s="24">
        <v>98</v>
      </c>
      <c r="G9" s="24">
        <v>90</v>
      </c>
      <c r="H9" s="24">
        <v>83</v>
      </c>
      <c r="I9" s="24">
        <v>67</v>
      </c>
      <c r="J9" s="24">
        <v>121</v>
      </c>
      <c r="K9" s="24">
        <v>117</v>
      </c>
      <c r="L9" s="24">
        <v>150</v>
      </c>
      <c r="M9" s="24">
        <v>128</v>
      </c>
      <c r="N9" s="24">
        <v>110</v>
      </c>
      <c r="O9" s="24">
        <v>126</v>
      </c>
      <c r="P9" s="24">
        <v>135</v>
      </c>
      <c r="Q9" s="24">
        <v>102</v>
      </c>
      <c r="R9" s="24">
        <v>89</v>
      </c>
      <c r="S9" s="24">
        <v>195</v>
      </c>
      <c r="T9" s="24">
        <v>139</v>
      </c>
      <c r="U9" s="24">
        <v>347</v>
      </c>
      <c r="V9" s="24">
        <v>173</v>
      </c>
      <c r="W9" s="24">
        <v>139</v>
      </c>
      <c r="X9" s="24">
        <v>166</v>
      </c>
      <c r="Y9" s="24">
        <v>426</v>
      </c>
      <c r="Z9" s="24">
        <v>81</v>
      </c>
      <c r="AA9" s="24">
        <v>342</v>
      </c>
      <c r="AB9" s="11"/>
      <c r="AC9" s="209">
        <f t="shared" si="1"/>
        <v>1154</v>
      </c>
      <c r="AD9" s="38">
        <f t="shared" si="2"/>
        <v>230.8</v>
      </c>
      <c r="AE9" s="39"/>
      <c r="AF9" s="38">
        <f t="shared" si="3"/>
        <v>209.7</v>
      </c>
    </row>
    <row r="10" spans="1:32" s="2" customFormat="1" ht="15.9" customHeight="1">
      <c r="A10" s="13" t="s">
        <v>16</v>
      </c>
      <c r="B10" s="25">
        <v>502</v>
      </c>
      <c r="C10" s="25">
        <v>601</v>
      </c>
      <c r="D10" s="25">
        <v>508</v>
      </c>
      <c r="E10" s="25">
        <v>581</v>
      </c>
      <c r="F10" s="25">
        <v>502</v>
      </c>
      <c r="G10" s="25">
        <v>601</v>
      </c>
      <c r="H10" s="25">
        <v>508</v>
      </c>
      <c r="I10" s="25">
        <v>581</v>
      </c>
      <c r="J10" s="25">
        <v>641</v>
      </c>
      <c r="K10" s="25">
        <v>683</v>
      </c>
      <c r="L10" s="25">
        <v>945</v>
      </c>
      <c r="M10" s="25">
        <v>1001</v>
      </c>
      <c r="N10" s="25">
        <v>1606</v>
      </c>
      <c r="O10" s="25">
        <v>1331</v>
      </c>
      <c r="P10" s="25">
        <v>1212</v>
      </c>
      <c r="Q10" s="25">
        <v>968</v>
      </c>
      <c r="R10" s="25">
        <v>1190</v>
      </c>
      <c r="S10" s="25">
        <v>652</v>
      </c>
      <c r="T10" s="25">
        <v>835</v>
      </c>
      <c r="U10" s="25">
        <v>1121</v>
      </c>
      <c r="V10" s="25">
        <v>778</v>
      </c>
      <c r="W10" s="25">
        <v>698</v>
      </c>
      <c r="X10" s="25">
        <v>1027</v>
      </c>
      <c r="Y10" s="25">
        <v>804</v>
      </c>
      <c r="Z10" s="25">
        <v>1288</v>
      </c>
      <c r="AA10" s="203">
        <v>1902</v>
      </c>
      <c r="AB10" s="10"/>
      <c r="AC10" s="210">
        <f t="shared" si="1"/>
        <v>5719</v>
      </c>
      <c r="AD10" s="40">
        <f>AVERAGE(W10:AA10)</f>
        <v>1143.8</v>
      </c>
      <c r="AE10" s="39"/>
      <c r="AF10" s="40">
        <f>AVERAGE(R10:AA10)</f>
        <v>1029.5</v>
      </c>
    </row>
    <row r="11" spans="1:32" s="2" customFormat="1" ht="15.9" customHeight="1">
      <c r="A11" s="14" t="s">
        <v>17</v>
      </c>
      <c r="B11" s="26">
        <f t="shared" ref="B11:U11" si="4">SUM(B12:B20)</f>
        <v>146</v>
      </c>
      <c r="C11" s="26">
        <f t="shared" si="4"/>
        <v>147</v>
      </c>
      <c r="D11" s="26">
        <f t="shared" si="4"/>
        <v>126</v>
      </c>
      <c r="E11" s="26">
        <f t="shared" si="4"/>
        <v>127</v>
      </c>
      <c r="F11" s="26">
        <v>146</v>
      </c>
      <c r="G11" s="26">
        <v>147</v>
      </c>
      <c r="H11" s="26">
        <v>126</v>
      </c>
      <c r="I11" s="26">
        <v>127</v>
      </c>
      <c r="J11" s="26">
        <f t="shared" si="4"/>
        <v>166</v>
      </c>
      <c r="K11" s="26">
        <f t="shared" si="4"/>
        <v>200</v>
      </c>
      <c r="L11" s="26">
        <f t="shared" si="4"/>
        <v>299</v>
      </c>
      <c r="M11" s="26">
        <f t="shared" si="4"/>
        <v>385</v>
      </c>
      <c r="N11" s="26">
        <f t="shared" si="4"/>
        <v>448</v>
      </c>
      <c r="O11" s="26">
        <f t="shared" si="4"/>
        <v>447</v>
      </c>
      <c r="P11" s="26">
        <f t="shared" si="4"/>
        <v>462</v>
      </c>
      <c r="Q11" s="26">
        <f t="shared" si="4"/>
        <v>555</v>
      </c>
      <c r="R11" s="26">
        <f t="shared" si="4"/>
        <v>597</v>
      </c>
      <c r="S11" s="26">
        <f t="shared" si="4"/>
        <v>599</v>
      </c>
      <c r="T11" s="26">
        <f t="shared" si="4"/>
        <v>690</v>
      </c>
      <c r="U11" s="26">
        <f t="shared" si="4"/>
        <v>629</v>
      </c>
      <c r="V11" s="26">
        <f>SUM(V12:V20)</f>
        <v>576</v>
      </c>
      <c r="W11" s="26">
        <f>SUM(W12:W20)</f>
        <v>474</v>
      </c>
      <c r="X11" s="26">
        <f>SUM(X12:X20)</f>
        <v>475</v>
      </c>
      <c r="Y11" s="26">
        <v>335</v>
      </c>
      <c r="Z11" s="26">
        <v>431</v>
      </c>
      <c r="AA11" s="204">
        <f>SUM(AA12:AA20)</f>
        <v>401</v>
      </c>
      <c r="AB11" s="10"/>
      <c r="AC11" s="211">
        <f t="shared" si="1"/>
        <v>2116</v>
      </c>
      <c r="AD11" s="41">
        <f>AVERAGE(W11:AA11)</f>
        <v>423.2</v>
      </c>
      <c r="AE11" s="39"/>
      <c r="AF11" s="41">
        <f>AVERAGE(R11:AA11)</f>
        <v>520.70000000000005</v>
      </c>
    </row>
    <row r="12" spans="1:32" s="2" customFormat="1" ht="18" customHeight="1">
      <c r="A12" s="8" t="s">
        <v>41</v>
      </c>
      <c r="B12" s="18">
        <v>5</v>
      </c>
      <c r="C12" s="18">
        <v>8</v>
      </c>
      <c r="D12" s="18">
        <v>7</v>
      </c>
      <c r="E12" s="18">
        <v>7</v>
      </c>
      <c r="F12" s="18">
        <v>5</v>
      </c>
      <c r="G12" s="18">
        <v>8</v>
      </c>
      <c r="H12" s="18">
        <v>7</v>
      </c>
      <c r="I12" s="18">
        <v>7</v>
      </c>
      <c r="J12" s="18">
        <v>18</v>
      </c>
      <c r="K12" s="18">
        <v>26</v>
      </c>
      <c r="L12" s="18">
        <v>34</v>
      </c>
      <c r="M12" s="18">
        <v>36</v>
      </c>
      <c r="N12" s="18">
        <v>42</v>
      </c>
      <c r="O12" s="18">
        <v>35</v>
      </c>
      <c r="P12" s="18">
        <v>33</v>
      </c>
      <c r="Q12" s="18">
        <v>21</v>
      </c>
      <c r="R12" s="18">
        <v>26</v>
      </c>
      <c r="S12" s="18">
        <v>28</v>
      </c>
      <c r="T12" s="18">
        <v>23</v>
      </c>
      <c r="U12" s="18">
        <v>24</v>
      </c>
      <c r="V12" s="18">
        <v>29</v>
      </c>
      <c r="W12" s="18">
        <v>33</v>
      </c>
      <c r="X12" s="18">
        <v>22</v>
      </c>
      <c r="Y12" s="18">
        <v>19</v>
      </c>
      <c r="Z12" s="18">
        <v>38</v>
      </c>
      <c r="AA12" s="18">
        <v>17</v>
      </c>
      <c r="AB12" s="11"/>
      <c r="AC12" s="209">
        <f t="shared" si="1"/>
        <v>129</v>
      </c>
      <c r="AD12" s="38">
        <f>AVERAGE(W12:AA12)</f>
        <v>25.8</v>
      </c>
      <c r="AE12" s="39"/>
      <c r="AF12" s="38">
        <f>AVERAGE(R12:AA12)</f>
        <v>25.9</v>
      </c>
    </row>
    <row r="13" spans="1:32" s="2" customFormat="1" ht="15.75" customHeight="1">
      <c r="A13" s="8" t="s">
        <v>18</v>
      </c>
      <c r="B13" s="18">
        <v>45</v>
      </c>
      <c r="C13" s="18">
        <v>41</v>
      </c>
      <c r="D13" s="18">
        <v>36</v>
      </c>
      <c r="E13" s="18">
        <v>41</v>
      </c>
      <c r="F13" s="18">
        <v>45</v>
      </c>
      <c r="G13" s="18">
        <v>41</v>
      </c>
      <c r="H13" s="18">
        <v>36</v>
      </c>
      <c r="I13" s="18">
        <v>41</v>
      </c>
      <c r="J13" s="18">
        <v>50</v>
      </c>
      <c r="K13" s="18">
        <v>45</v>
      </c>
      <c r="L13" s="18">
        <v>73</v>
      </c>
      <c r="M13" s="18">
        <v>81</v>
      </c>
      <c r="N13" s="18">
        <v>98</v>
      </c>
      <c r="O13" s="18">
        <v>102</v>
      </c>
      <c r="P13" s="18">
        <v>92</v>
      </c>
      <c r="Q13" s="18">
        <v>50</v>
      </c>
      <c r="R13" s="18">
        <v>38</v>
      </c>
      <c r="S13" s="18">
        <v>47</v>
      </c>
      <c r="T13" s="18">
        <v>33</v>
      </c>
      <c r="U13" s="18">
        <v>96</v>
      </c>
      <c r="V13" s="18">
        <v>33</v>
      </c>
      <c r="W13" s="18">
        <v>39</v>
      </c>
      <c r="X13" s="18">
        <v>58</v>
      </c>
      <c r="Y13" s="18">
        <v>32</v>
      </c>
      <c r="Z13" s="18">
        <v>49</v>
      </c>
      <c r="AA13" s="18">
        <v>33</v>
      </c>
      <c r="AB13" s="11"/>
      <c r="AC13" s="209">
        <f t="shared" si="1"/>
        <v>211</v>
      </c>
      <c r="AD13" s="38">
        <f t="shared" ref="AD13:AD20" si="5">AVERAGE(W13:AA13)</f>
        <v>42.2</v>
      </c>
      <c r="AE13" s="39"/>
      <c r="AF13" s="38">
        <f t="shared" ref="AF13:AF20" si="6">AVERAGE(R13:AA13)</f>
        <v>45.8</v>
      </c>
    </row>
    <row r="14" spans="1:32" s="2" customFormat="1" ht="15.9" customHeight="1">
      <c r="A14" s="8" t="s">
        <v>19</v>
      </c>
      <c r="B14" s="18">
        <v>2</v>
      </c>
      <c r="C14" s="18">
        <v>1</v>
      </c>
      <c r="D14" s="18">
        <v>3</v>
      </c>
      <c r="E14" s="18">
        <v>3</v>
      </c>
      <c r="F14" s="18">
        <v>2</v>
      </c>
      <c r="G14" s="18">
        <v>1</v>
      </c>
      <c r="H14" s="18">
        <v>3</v>
      </c>
      <c r="I14" s="18">
        <v>3</v>
      </c>
      <c r="J14" s="18">
        <v>1</v>
      </c>
      <c r="K14" s="18">
        <v>3</v>
      </c>
      <c r="L14" s="18">
        <v>0</v>
      </c>
      <c r="M14" s="18">
        <v>7</v>
      </c>
      <c r="N14" s="18">
        <v>8</v>
      </c>
      <c r="O14" s="18">
        <v>2</v>
      </c>
      <c r="P14" s="18">
        <v>0</v>
      </c>
      <c r="Q14" s="18">
        <v>0</v>
      </c>
      <c r="R14" s="18">
        <v>3</v>
      </c>
      <c r="S14" s="18">
        <v>0</v>
      </c>
      <c r="T14" s="18">
        <v>0</v>
      </c>
      <c r="U14" s="18">
        <v>0</v>
      </c>
      <c r="V14" s="18">
        <v>1</v>
      </c>
      <c r="W14" s="18">
        <v>0</v>
      </c>
      <c r="X14" s="18">
        <v>2</v>
      </c>
      <c r="Y14" s="18">
        <v>2</v>
      </c>
      <c r="Z14" s="18">
        <v>10</v>
      </c>
      <c r="AA14" s="18">
        <v>4</v>
      </c>
      <c r="AB14" s="11"/>
      <c r="AC14" s="209">
        <f t="shared" si="1"/>
        <v>18</v>
      </c>
      <c r="AD14" s="38">
        <f t="shared" si="5"/>
        <v>3.6</v>
      </c>
      <c r="AE14" s="39"/>
      <c r="AF14" s="38">
        <f t="shared" si="6"/>
        <v>2.2000000000000002</v>
      </c>
    </row>
    <row r="15" spans="1:32" s="2" customFormat="1" ht="15.9" customHeight="1">
      <c r="A15" s="8" t="s">
        <v>46</v>
      </c>
      <c r="B15" s="18">
        <v>0</v>
      </c>
      <c r="C15" s="18">
        <v>0</v>
      </c>
      <c r="D15" s="18">
        <v>1</v>
      </c>
      <c r="E15" s="18">
        <v>0</v>
      </c>
      <c r="F15" s="18">
        <v>0</v>
      </c>
      <c r="G15" s="18">
        <v>0</v>
      </c>
      <c r="H15" s="18">
        <v>1</v>
      </c>
      <c r="I15" s="18">
        <v>0</v>
      </c>
      <c r="J15" s="18">
        <v>0</v>
      </c>
      <c r="K15" s="18">
        <v>4</v>
      </c>
      <c r="L15" s="18">
        <v>10</v>
      </c>
      <c r="M15" s="18">
        <v>13</v>
      </c>
      <c r="N15" s="18">
        <v>11</v>
      </c>
      <c r="O15" s="18">
        <v>7</v>
      </c>
      <c r="P15" s="18">
        <v>2</v>
      </c>
      <c r="Q15" s="18">
        <v>1</v>
      </c>
      <c r="R15" s="18">
        <v>0</v>
      </c>
      <c r="S15" s="18">
        <v>4</v>
      </c>
      <c r="T15" s="18">
        <v>0</v>
      </c>
      <c r="U15" s="18">
        <v>11</v>
      </c>
      <c r="V15" s="18">
        <v>6</v>
      </c>
      <c r="W15" s="18">
        <v>7</v>
      </c>
      <c r="X15" s="18">
        <v>4</v>
      </c>
      <c r="Y15" s="18">
        <v>7</v>
      </c>
      <c r="Z15" s="18">
        <v>3</v>
      </c>
      <c r="AA15" s="18">
        <v>4</v>
      </c>
      <c r="AB15" s="11"/>
      <c r="AC15" s="209">
        <f t="shared" si="1"/>
        <v>25</v>
      </c>
      <c r="AD15" s="38">
        <f t="shared" si="5"/>
        <v>5</v>
      </c>
      <c r="AE15" s="39"/>
      <c r="AF15" s="38">
        <f t="shared" si="6"/>
        <v>4.5999999999999996</v>
      </c>
    </row>
    <row r="16" spans="1:32" s="2" customFormat="1" ht="15.9" customHeight="1">
      <c r="A16" s="8" t="s">
        <v>20</v>
      </c>
      <c r="B16" s="18">
        <v>9</v>
      </c>
      <c r="C16" s="18">
        <v>19</v>
      </c>
      <c r="D16" s="18">
        <v>17</v>
      </c>
      <c r="E16" s="18">
        <v>13</v>
      </c>
      <c r="F16" s="18">
        <v>9</v>
      </c>
      <c r="G16" s="18">
        <v>19</v>
      </c>
      <c r="H16" s="18">
        <v>17</v>
      </c>
      <c r="I16" s="18">
        <v>13</v>
      </c>
      <c r="J16" s="18">
        <v>11</v>
      </c>
      <c r="K16" s="18">
        <v>22</v>
      </c>
      <c r="L16" s="18">
        <v>37</v>
      </c>
      <c r="M16" s="18">
        <v>46</v>
      </c>
      <c r="N16" s="18">
        <v>54</v>
      </c>
      <c r="O16" s="18">
        <v>57</v>
      </c>
      <c r="P16" s="18">
        <v>56</v>
      </c>
      <c r="Q16" s="18">
        <v>65</v>
      </c>
      <c r="R16" s="18">
        <v>144</v>
      </c>
      <c r="S16" s="18">
        <v>183</v>
      </c>
      <c r="T16" s="18">
        <v>255</v>
      </c>
      <c r="U16" s="18">
        <v>199</v>
      </c>
      <c r="V16" s="18">
        <v>147</v>
      </c>
      <c r="W16" s="18">
        <v>104</v>
      </c>
      <c r="X16" s="18">
        <v>84</v>
      </c>
      <c r="Y16" s="18">
        <v>83</v>
      </c>
      <c r="Z16" s="18">
        <v>68</v>
      </c>
      <c r="AA16" s="18">
        <v>82</v>
      </c>
      <c r="AB16" s="11"/>
      <c r="AC16" s="209">
        <f t="shared" si="1"/>
        <v>421</v>
      </c>
      <c r="AD16" s="38">
        <f t="shared" si="5"/>
        <v>84.2</v>
      </c>
      <c r="AE16" s="39"/>
      <c r="AF16" s="38">
        <f t="shared" si="6"/>
        <v>134.9</v>
      </c>
    </row>
    <row r="17" spans="1:32" s="2" customFormat="1" ht="17.25" customHeight="1">
      <c r="A17" s="8" t="s">
        <v>21</v>
      </c>
      <c r="B17" s="18">
        <v>26</v>
      </c>
      <c r="C17" s="18">
        <v>27</v>
      </c>
      <c r="D17" s="18">
        <v>12</v>
      </c>
      <c r="E17" s="18">
        <v>17</v>
      </c>
      <c r="F17" s="18">
        <v>26</v>
      </c>
      <c r="G17" s="18">
        <v>27</v>
      </c>
      <c r="H17" s="18">
        <v>12</v>
      </c>
      <c r="I17" s="18">
        <v>17</v>
      </c>
      <c r="J17" s="18">
        <v>26</v>
      </c>
      <c r="K17" s="18">
        <v>27</v>
      </c>
      <c r="L17" s="18">
        <v>42</v>
      </c>
      <c r="M17" s="18">
        <v>50</v>
      </c>
      <c r="N17" s="18">
        <v>44</v>
      </c>
      <c r="O17" s="18">
        <v>81</v>
      </c>
      <c r="P17" s="18">
        <v>69</v>
      </c>
      <c r="Q17" s="18">
        <v>162</v>
      </c>
      <c r="R17" s="18">
        <v>123</v>
      </c>
      <c r="S17" s="18">
        <v>115</v>
      </c>
      <c r="T17" s="18">
        <v>122</v>
      </c>
      <c r="U17" s="18">
        <v>95</v>
      </c>
      <c r="V17" s="18">
        <v>146</v>
      </c>
      <c r="W17" s="18">
        <v>93</v>
      </c>
      <c r="X17" s="18">
        <v>94</v>
      </c>
      <c r="Y17" s="18">
        <v>53</v>
      </c>
      <c r="Z17" s="18">
        <v>46</v>
      </c>
      <c r="AA17" s="18">
        <v>45</v>
      </c>
      <c r="AB17" s="11"/>
      <c r="AC17" s="209">
        <f t="shared" si="1"/>
        <v>331</v>
      </c>
      <c r="AD17" s="38">
        <f t="shared" si="5"/>
        <v>66.2</v>
      </c>
      <c r="AE17" s="39"/>
      <c r="AF17" s="38">
        <f t="shared" si="6"/>
        <v>93.2</v>
      </c>
    </row>
    <row r="18" spans="1:32" s="2" customFormat="1" ht="15.9" customHeight="1">
      <c r="A18" s="8" t="s">
        <v>22</v>
      </c>
      <c r="B18" s="18">
        <v>12</v>
      </c>
      <c r="C18" s="18">
        <v>12</v>
      </c>
      <c r="D18" s="18">
        <v>6</v>
      </c>
      <c r="E18" s="18">
        <v>8</v>
      </c>
      <c r="F18" s="18">
        <v>12</v>
      </c>
      <c r="G18" s="18">
        <v>12</v>
      </c>
      <c r="H18" s="18">
        <v>6</v>
      </c>
      <c r="I18" s="18">
        <v>8</v>
      </c>
      <c r="J18" s="18">
        <v>8</v>
      </c>
      <c r="K18" s="18">
        <v>9</v>
      </c>
      <c r="L18" s="18">
        <v>10</v>
      </c>
      <c r="M18" s="18">
        <v>36</v>
      </c>
      <c r="N18" s="18">
        <v>52</v>
      </c>
      <c r="O18" s="18">
        <v>28</v>
      </c>
      <c r="P18" s="18">
        <v>44</v>
      </c>
      <c r="Q18" s="18">
        <v>36</v>
      </c>
      <c r="R18" s="18">
        <v>48</v>
      </c>
      <c r="S18" s="18">
        <v>40</v>
      </c>
      <c r="T18" s="18">
        <v>38</v>
      </c>
      <c r="U18" s="18">
        <v>36</v>
      </c>
      <c r="V18" s="18">
        <v>48</v>
      </c>
      <c r="W18" s="18">
        <v>17</v>
      </c>
      <c r="X18" s="18">
        <v>23</v>
      </c>
      <c r="Y18" s="18">
        <v>11</v>
      </c>
      <c r="Z18" s="18">
        <v>22</v>
      </c>
      <c r="AA18" s="18">
        <v>19</v>
      </c>
      <c r="AB18" s="11"/>
      <c r="AC18" s="209">
        <f t="shared" si="1"/>
        <v>92</v>
      </c>
      <c r="AD18" s="38">
        <f t="shared" si="5"/>
        <v>18.399999999999999</v>
      </c>
      <c r="AE18" s="39"/>
      <c r="AF18" s="38">
        <f t="shared" si="6"/>
        <v>30.2</v>
      </c>
    </row>
    <row r="19" spans="1:32" s="2" customFormat="1" ht="15.9" customHeight="1">
      <c r="A19" s="8" t="s">
        <v>23</v>
      </c>
      <c r="B19" s="18">
        <v>19</v>
      </c>
      <c r="C19" s="18">
        <v>14</v>
      </c>
      <c r="D19" s="18">
        <v>18</v>
      </c>
      <c r="E19" s="18">
        <v>7</v>
      </c>
      <c r="F19" s="18">
        <v>19</v>
      </c>
      <c r="G19" s="18">
        <v>14</v>
      </c>
      <c r="H19" s="18">
        <v>18</v>
      </c>
      <c r="I19" s="18">
        <v>7</v>
      </c>
      <c r="J19" s="18">
        <v>17</v>
      </c>
      <c r="K19" s="18">
        <v>23</v>
      </c>
      <c r="L19" s="18">
        <v>21</v>
      </c>
      <c r="M19" s="18">
        <v>44</v>
      </c>
      <c r="N19" s="18">
        <v>39</v>
      </c>
      <c r="O19" s="18">
        <v>52</v>
      </c>
      <c r="P19" s="18">
        <v>71</v>
      </c>
      <c r="Q19" s="18">
        <v>91</v>
      </c>
      <c r="R19" s="18">
        <v>88</v>
      </c>
      <c r="S19" s="18">
        <v>73</v>
      </c>
      <c r="T19" s="18">
        <v>89</v>
      </c>
      <c r="U19" s="18">
        <v>72</v>
      </c>
      <c r="V19" s="18">
        <v>85</v>
      </c>
      <c r="W19" s="18">
        <v>62</v>
      </c>
      <c r="X19" s="18">
        <v>70</v>
      </c>
      <c r="Y19" s="18">
        <v>40</v>
      </c>
      <c r="Z19" s="18">
        <v>70</v>
      </c>
      <c r="AA19" s="18">
        <v>61</v>
      </c>
      <c r="AB19" s="11"/>
      <c r="AC19" s="209">
        <f t="shared" si="1"/>
        <v>303</v>
      </c>
      <c r="AD19" s="38">
        <f t="shared" si="5"/>
        <v>60.6</v>
      </c>
      <c r="AE19" s="39"/>
      <c r="AF19" s="38">
        <f t="shared" si="6"/>
        <v>71</v>
      </c>
    </row>
    <row r="20" spans="1:32" s="2" customFormat="1" ht="15.9" customHeight="1">
      <c r="A20" s="8" t="s">
        <v>24</v>
      </c>
      <c r="B20" s="18">
        <v>28</v>
      </c>
      <c r="C20" s="18">
        <v>25</v>
      </c>
      <c r="D20" s="18">
        <v>26</v>
      </c>
      <c r="E20" s="18">
        <v>31</v>
      </c>
      <c r="F20" s="18">
        <v>28</v>
      </c>
      <c r="G20" s="18">
        <v>25</v>
      </c>
      <c r="H20" s="18">
        <v>26</v>
      </c>
      <c r="I20" s="18">
        <v>31</v>
      </c>
      <c r="J20" s="18">
        <v>35</v>
      </c>
      <c r="K20" s="18">
        <v>41</v>
      </c>
      <c r="L20" s="18">
        <v>72</v>
      </c>
      <c r="M20" s="18">
        <v>72</v>
      </c>
      <c r="N20" s="18">
        <v>100</v>
      </c>
      <c r="O20" s="18">
        <v>83</v>
      </c>
      <c r="P20" s="18">
        <v>95</v>
      </c>
      <c r="Q20" s="18">
        <v>129</v>
      </c>
      <c r="R20" s="18">
        <v>127</v>
      </c>
      <c r="S20" s="18">
        <v>109</v>
      </c>
      <c r="T20" s="18">
        <v>130</v>
      </c>
      <c r="U20" s="18">
        <v>96</v>
      </c>
      <c r="V20" s="18">
        <v>81</v>
      </c>
      <c r="W20" s="18">
        <v>119</v>
      </c>
      <c r="X20" s="18">
        <v>118</v>
      </c>
      <c r="Y20" s="18">
        <v>88</v>
      </c>
      <c r="Z20" s="18">
        <v>125</v>
      </c>
      <c r="AA20" s="18">
        <v>136</v>
      </c>
      <c r="AB20" s="11"/>
      <c r="AC20" s="209">
        <f t="shared" si="1"/>
        <v>586</v>
      </c>
      <c r="AD20" s="38">
        <f t="shared" si="5"/>
        <v>117.2</v>
      </c>
      <c r="AE20" s="39"/>
      <c r="AF20" s="38">
        <f t="shared" si="6"/>
        <v>112.9</v>
      </c>
    </row>
    <row r="21" spans="1:32" s="2" customFormat="1">
      <c r="A21" s="15" t="s">
        <v>25</v>
      </c>
      <c r="B21" s="19" t="s">
        <v>30</v>
      </c>
      <c r="C21" s="19" t="s">
        <v>30</v>
      </c>
      <c r="D21" s="19" t="s">
        <v>30</v>
      </c>
      <c r="E21" s="19" t="s">
        <v>30</v>
      </c>
      <c r="F21" s="19">
        <f>SUM(F22:F29)</f>
        <v>89</v>
      </c>
      <c r="G21" s="19">
        <f t="shared" ref="G21:AA21" si="7">SUM(G22:G29)</f>
        <v>67</v>
      </c>
      <c r="H21" s="19">
        <f t="shared" si="7"/>
        <v>73</v>
      </c>
      <c r="I21" s="19">
        <f t="shared" si="7"/>
        <v>75</v>
      </c>
      <c r="J21" s="19">
        <f t="shared" si="7"/>
        <v>84</v>
      </c>
      <c r="K21" s="19">
        <f t="shared" si="7"/>
        <v>104</v>
      </c>
      <c r="L21" s="19">
        <f t="shared" si="7"/>
        <v>111</v>
      </c>
      <c r="M21" s="19">
        <f t="shared" si="7"/>
        <v>209</v>
      </c>
      <c r="N21" s="19">
        <f t="shared" si="7"/>
        <v>232</v>
      </c>
      <c r="O21" s="19">
        <f t="shared" si="7"/>
        <v>313</v>
      </c>
      <c r="P21" s="19">
        <f t="shared" si="7"/>
        <v>194</v>
      </c>
      <c r="Q21" s="19">
        <f t="shared" si="7"/>
        <v>286</v>
      </c>
      <c r="R21" s="19">
        <f t="shared" si="7"/>
        <v>305</v>
      </c>
      <c r="S21" s="19">
        <f t="shared" si="7"/>
        <v>216</v>
      </c>
      <c r="T21" s="19">
        <f t="shared" si="7"/>
        <v>260</v>
      </c>
      <c r="U21" s="19">
        <f t="shared" si="7"/>
        <v>303</v>
      </c>
      <c r="V21" s="19">
        <f t="shared" si="7"/>
        <v>318</v>
      </c>
      <c r="W21" s="19">
        <f t="shared" si="7"/>
        <v>231</v>
      </c>
      <c r="X21" s="19">
        <f t="shared" si="7"/>
        <v>128</v>
      </c>
      <c r="Y21" s="19">
        <f t="shared" si="7"/>
        <v>165</v>
      </c>
      <c r="Z21" s="19">
        <f t="shared" si="7"/>
        <v>142</v>
      </c>
      <c r="AA21" s="205">
        <f t="shared" si="7"/>
        <v>203</v>
      </c>
      <c r="AB21" s="10"/>
      <c r="AC21" s="212">
        <f t="shared" si="1"/>
        <v>869</v>
      </c>
      <c r="AD21" s="19" t="s">
        <v>30</v>
      </c>
      <c r="AE21" s="69"/>
      <c r="AF21" s="19" t="s">
        <v>30</v>
      </c>
    </row>
    <row r="22" spans="1:32" s="2" customFormat="1" ht="18" customHeight="1">
      <c r="A22" s="8" t="s">
        <v>45</v>
      </c>
      <c r="B22" s="18" t="s">
        <v>30</v>
      </c>
      <c r="C22" s="18" t="s">
        <v>30</v>
      </c>
      <c r="D22" s="18" t="s">
        <v>30</v>
      </c>
      <c r="E22" s="18" t="s">
        <v>30</v>
      </c>
      <c r="F22" s="18">
        <v>8</v>
      </c>
      <c r="G22" s="18">
        <v>6</v>
      </c>
      <c r="H22" s="18">
        <v>6</v>
      </c>
      <c r="I22" s="18">
        <v>7</v>
      </c>
      <c r="J22" s="18">
        <v>4</v>
      </c>
      <c r="K22" s="18">
        <v>6</v>
      </c>
      <c r="L22" s="18">
        <v>14</v>
      </c>
      <c r="M22" s="18">
        <v>10</v>
      </c>
      <c r="N22" s="18">
        <v>8</v>
      </c>
      <c r="O22" s="18">
        <v>19</v>
      </c>
      <c r="P22" s="18">
        <v>14</v>
      </c>
      <c r="Q22" s="18">
        <v>14</v>
      </c>
      <c r="R22" s="18">
        <v>20</v>
      </c>
      <c r="S22" s="18">
        <v>22</v>
      </c>
      <c r="T22" s="18">
        <v>22</v>
      </c>
      <c r="U22" s="18">
        <v>41</v>
      </c>
      <c r="V22" s="18">
        <v>28</v>
      </c>
      <c r="W22" s="18">
        <v>23</v>
      </c>
      <c r="X22" s="18">
        <v>12</v>
      </c>
      <c r="Y22" s="18">
        <v>1</v>
      </c>
      <c r="Z22" s="18" t="s">
        <v>30</v>
      </c>
      <c r="AA22" s="18" t="s">
        <v>30</v>
      </c>
      <c r="AB22" s="11"/>
      <c r="AC22" s="209">
        <f t="shared" si="1"/>
        <v>36</v>
      </c>
      <c r="AD22" s="18" t="s">
        <v>30</v>
      </c>
      <c r="AE22" s="72"/>
      <c r="AF22" s="18" t="s">
        <v>30</v>
      </c>
    </row>
    <row r="23" spans="1:32" s="2" customFormat="1" ht="15.9" customHeight="1">
      <c r="A23" s="8" t="s">
        <v>26</v>
      </c>
      <c r="B23" s="18">
        <v>26</v>
      </c>
      <c r="C23" s="18">
        <v>18</v>
      </c>
      <c r="D23" s="18">
        <v>17</v>
      </c>
      <c r="E23" s="18">
        <v>28</v>
      </c>
      <c r="F23" s="18">
        <v>26</v>
      </c>
      <c r="G23" s="18">
        <v>18</v>
      </c>
      <c r="H23" s="18">
        <v>17</v>
      </c>
      <c r="I23" s="18">
        <v>28</v>
      </c>
      <c r="J23" s="18">
        <v>17</v>
      </c>
      <c r="K23" s="18">
        <v>52</v>
      </c>
      <c r="L23" s="18">
        <v>41</v>
      </c>
      <c r="M23" s="18">
        <v>81</v>
      </c>
      <c r="N23" s="18">
        <v>116</v>
      </c>
      <c r="O23" s="18">
        <v>135</v>
      </c>
      <c r="P23" s="18">
        <v>71</v>
      </c>
      <c r="Q23" s="18">
        <v>82</v>
      </c>
      <c r="R23" s="18">
        <v>80</v>
      </c>
      <c r="S23" s="18">
        <v>55</v>
      </c>
      <c r="T23" s="18">
        <v>63</v>
      </c>
      <c r="U23" s="18">
        <v>108</v>
      </c>
      <c r="V23" s="18">
        <v>187</v>
      </c>
      <c r="W23" s="18">
        <v>113</v>
      </c>
      <c r="X23" s="18">
        <v>43</v>
      </c>
      <c r="Y23" s="18">
        <v>55</v>
      </c>
      <c r="Z23" s="18">
        <v>56</v>
      </c>
      <c r="AA23" s="18">
        <v>59</v>
      </c>
      <c r="AB23" s="11"/>
      <c r="AC23" s="209">
        <f t="shared" si="1"/>
        <v>326</v>
      </c>
      <c r="AD23" s="38">
        <f>AVERAGE(U23:AA23)</f>
        <v>88.714285714285708</v>
      </c>
      <c r="AE23" s="39"/>
      <c r="AF23" s="38">
        <f>AVERAGE(Q23:AA23)</f>
        <v>81.909090909090907</v>
      </c>
    </row>
    <row r="24" spans="1:32" s="2" customFormat="1" ht="15.9" customHeight="1">
      <c r="A24" s="8" t="s">
        <v>27</v>
      </c>
      <c r="B24" s="18">
        <v>8</v>
      </c>
      <c r="C24" s="18">
        <v>1</v>
      </c>
      <c r="D24" s="18">
        <v>9</v>
      </c>
      <c r="E24" s="18">
        <v>3</v>
      </c>
      <c r="F24" s="18">
        <v>8</v>
      </c>
      <c r="G24" s="18">
        <v>1</v>
      </c>
      <c r="H24" s="18">
        <v>9</v>
      </c>
      <c r="I24" s="18">
        <v>3</v>
      </c>
      <c r="J24" s="18">
        <v>4</v>
      </c>
      <c r="K24" s="18">
        <v>5</v>
      </c>
      <c r="L24" s="18">
        <v>5</v>
      </c>
      <c r="M24" s="18">
        <v>11</v>
      </c>
      <c r="N24" s="18">
        <v>11</v>
      </c>
      <c r="O24" s="18">
        <v>32</v>
      </c>
      <c r="P24" s="18">
        <v>35</v>
      </c>
      <c r="Q24" s="18">
        <v>40</v>
      </c>
      <c r="R24" s="18">
        <v>63</v>
      </c>
      <c r="S24" s="18">
        <v>55</v>
      </c>
      <c r="T24" s="18">
        <v>38</v>
      </c>
      <c r="U24" s="18">
        <v>27</v>
      </c>
      <c r="V24" s="18">
        <v>14</v>
      </c>
      <c r="W24" s="18">
        <v>16</v>
      </c>
      <c r="X24" s="18">
        <v>10</v>
      </c>
      <c r="Y24" s="18">
        <v>20</v>
      </c>
      <c r="Z24" s="18">
        <v>10</v>
      </c>
      <c r="AA24" s="18">
        <v>131</v>
      </c>
      <c r="AB24" s="11"/>
      <c r="AC24" s="209">
        <f t="shared" si="1"/>
        <v>187</v>
      </c>
      <c r="AD24" s="38">
        <f>AVERAGE(U24:AA24)</f>
        <v>32.571428571428569</v>
      </c>
      <c r="AE24" s="39"/>
      <c r="AF24" s="38">
        <f>AVERAGE(Q24:AA24)</f>
        <v>38.545454545454547</v>
      </c>
    </row>
    <row r="25" spans="1:32" s="2" customFormat="1" ht="15.9" customHeight="1">
      <c r="A25" s="8" t="s">
        <v>28</v>
      </c>
      <c r="B25" s="18">
        <v>9</v>
      </c>
      <c r="C25" s="18">
        <v>8</v>
      </c>
      <c r="D25" s="18">
        <v>8</v>
      </c>
      <c r="E25" s="18">
        <v>13</v>
      </c>
      <c r="F25" s="18">
        <v>9</v>
      </c>
      <c r="G25" s="18">
        <v>8</v>
      </c>
      <c r="H25" s="18">
        <v>8</v>
      </c>
      <c r="I25" s="18">
        <v>13</v>
      </c>
      <c r="J25" s="18">
        <v>19</v>
      </c>
      <c r="K25" s="18">
        <v>9</v>
      </c>
      <c r="L25" s="18">
        <v>7</v>
      </c>
      <c r="M25" s="18">
        <v>44</v>
      </c>
      <c r="N25" s="18">
        <v>16</v>
      </c>
      <c r="O25" s="18">
        <v>42</v>
      </c>
      <c r="P25" s="18">
        <v>29</v>
      </c>
      <c r="Q25" s="18">
        <v>80</v>
      </c>
      <c r="R25" s="18">
        <v>56</v>
      </c>
      <c r="S25" s="18">
        <v>26</v>
      </c>
      <c r="T25" s="18">
        <v>44</v>
      </c>
      <c r="U25" s="18">
        <v>42</v>
      </c>
      <c r="V25" s="18">
        <v>11</v>
      </c>
      <c r="W25" s="18">
        <v>21</v>
      </c>
      <c r="X25" s="18">
        <v>20</v>
      </c>
      <c r="Y25" s="18">
        <v>21</v>
      </c>
      <c r="Z25" s="18">
        <v>24</v>
      </c>
      <c r="AA25" s="18">
        <v>13</v>
      </c>
      <c r="AB25" s="11"/>
      <c r="AC25" s="209">
        <f t="shared" si="1"/>
        <v>99</v>
      </c>
      <c r="AD25" s="38">
        <f>AVERAGE(U25:AA25)</f>
        <v>21.714285714285715</v>
      </c>
      <c r="AE25" s="39"/>
      <c r="AF25" s="38">
        <f>AVERAGE(Q25:AA25)</f>
        <v>32.545454545454547</v>
      </c>
    </row>
    <row r="26" spans="1:32" s="2" customFormat="1" ht="15.9" customHeight="1">
      <c r="A26" s="8" t="s">
        <v>44</v>
      </c>
      <c r="B26" s="18" t="s">
        <v>30</v>
      </c>
      <c r="C26" s="18" t="s">
        <v>30</v>
      </c>
      <c r="D26" s="18" t="s">
        <v>30</v>
      </c>
      <c r="E26" s="18" t="s">
        <v>30</v>
      </c>
      <c r="F26" s="18">
        <v>5</v>
      </c>
      <c r="G26" s="18">
        <v>1</v>
      </c>
      <c r="H26" s="18">
        <v>9</v>
      </c>
      <c r="I26" s="18">
        <v>3</v>
      </c>
      <c r="J26" s="18">
        <v>6</v>
      </c>
      <c r="K26" s="18">
        <v>3</v>
      </c>
      <c r="L26" s="18">
        <v>5</v>
      </c>
      <c r="M26" s="18">
        <v>4</v>
      </c>
      <c r="N26" s="18">
        <v>4</v>
      </c>
      <c r="O26" s="18">
        <v>8</v>
      </c>
      <c r="P26" s="18">
        <v>6</v>
      </c>
      <c r="Q26" s="18">
        <v>14</v>
      </c>
      <c r="R26" s="18">
        <v>31</v>
      </c>
      <c r="S26" s="18">
        <v>18</v>
      </c>
      <c r="T26" s="18">
        <v>15</v>
      </c>
      <c r="U26" s="18">
        <v>17</v>
      </c>
      <c r="V26" s="18">
        <v>5</v>
      </c>
      <c r="W26" s="18">
        <v>4</v>
      </c>
      <c r="X26" s="18">
        <v>2</v>
      </c>
      <c r="Y26" s="18">
        <v>7</v>
      </c>
      <c r="Z26" s="18">
        <v>2</v>
      </c>
      <c r="AA26" s="18" t="s">
        <v>30</v>
      </c>
      <c r="AB26" s="11"/>
      <c r="AC26" s="209">
        <f t="shared" si="1"/>
        <v>15</v>
      </c>
      <c r="AD26" s="18" t="s">
        <v>30</v>
      </c>
      <c r="AE26" s="39"/>
      <c r="AF26" s="18" t="s">
        <v>30</v>
      </c>
    </row>
    <row r="27" spans="1:32" s="2" customFormat="1" ht="15.9" customHeight="1">
      <c r="A27" s="8" t="s">
        <v>43</v>
      </c>
      <c r="B27" s="18" t="s">
        <v>30</v>
      </c>
      <c r="C27" s="18" t="s">
        <v>30</v>
      </c>
      <c r="D27" s="18" t="s">
        <v>30</v>
      </c>
      <c r="E27" s="18" t="s">
        <v>30</v>
      </c>
      <c r="F27" s="18">
        <v>20</v>
      </c>
      <c r="G27" s="18">
        <v>19</v>
      </c>
      <c r="H27" s="18">
        <v>13</v>
      </c>
      <c r="I27" s="18">
        <v>16</v>
      </c>
      <c r="J27" s="18">
        <v>21</v>
      </c>
      <c r="K27" s="18">
        <v>16</v>
      </c>
      <c r="L27" s="18">
        <v>31</v>
      </c>
      <c r="M27" s="18">
        <v>43</v>
      </c>
      <c r="N27" s="18">
        <v>59</v>
      </c>
      <c r="O27" s="18">
        <v>61</v>
      </c>
      <c r="P27" s="18">
        <v>29</v>
      </c>
      <c r="Q27" s="18">
        <v>42</v>
      </c>
      <c r="R27" s="18">
        <v>42</v>
      </c>
      <c r="S27" s="18">
        <v>32</v>
      </c>
      <c r="T27" s="18">
        <v>66</v>
      </c>
      <c r="U27" s="18">
        <v>52</v>
      </c>
      <c r="V27" s="18">
        <v>50</v>
      </c>
      <c r="W27" s="18">
        <v>41</v>
      </c>
      <c r="X27" s="18">
        <v>25</v>
      </c>
      <c r="Y27" s="18">
        <v>49</v>
      </c>
      <c r="Z27" s="18">
        <v>42</v>
      </c>
      <c r="AA27" s="18" t="s">
        <v>30</v>
      </c>
      <c r="AB27" s="11"/>
      <c r="AC27" s="209">
        <f t="shared" si="1"/>
        <v>157</v>
      </c>
      <c r="AD27" s="18" t="s">
        <v>30</v>
      </c>
      <c r="AE27" s="39"/>
      <c r="AF27" s="18" t="s">
        <v>30</v>
      </c>
    </row>
    <row r="28" spans="1:32" s="2" customFormat="1" ht="15.9" customHeight="1">
      <c r="A28" s="8" t="s">
        <v>47</v>
      </c>
      <c r="B28" s="18" t="s">
        <v>30</v>
      </c>
      <c r="C28" s="18" t="s">
        <v>30</v>
      </c>
      <c r="D28" s="18" t="s">
        <v>30</v>
      </c>
      <c r="E28" s="18" t="s">
        <v>30</v>
      </c>
      <c r="F28" s="18">
        <v>3</v>
      </c>
      <c r="G28" s="18">
        <v>3</v>
      </c>
      <c r="H28" s="18">
        <v>3</v>
      </c>
      <c r="I28" s="18">
        <v>1</v>
      </c>
      <c r="J28" s="18">
        <v>5</v>
      </c>
      <c r="K28" s="18">
        <v>7</v>
      </c>
      <c r="L28" s="18">
        <v>3</v>
      </c>
      <c r="M28" s="18">
        <v>5</v>
      </c>
      <c r="N28" s="18">
        <v>6</v>
      </c>
      <c r="O28" s="18">
        <v>8</v>
      </c>
      <c r="P28" s="18">
        <v>5</v>
      </c>
      <c r="Q28" s="18">
        <v>6</v>
      </c>
      <c r="R28" s="18">
        <v>2</v>
      </c>
      <c r="S28" s="18">
        <v>0</v>
      </c>
      <c r="T28" s="18">
        <v>2</v>
      </c>
      <c r="U28" s="18">
        <v>9</v>
      </c>
      <c r="V28" s="18">
        <v>7</v>
      </c>
      <c r="W28" s="18">
        <v>3</v>
      </c>
      <c r="X28" s="18">
        <v>2</v>
      </c>
      <c r="Y28" s="18">
        <v>4</v>
      </c>
      <c r="Z28" s="18">
        <v>4</v>
      </c>
      <c r="AA28" s="18" t="s">
        <v>30</v>
      </c>
      <c r="AB28" s="11"/>
      <c r="AC28" s="209">
        <f t="shared" si="1"/>
        <v>13</v>
      </c>
      <c r="AD28" s="18" t="s">
        <v>30</v>
      </c>
      <c r="AE28" s="39"/>
      <c r="AF28" s="18" t="s">
        <v>30</v>
      </c>
    </row>
    <row r="29" spans="1:32" s="2" customFormat="1" ht="15.9" customHeight="1">
      <c r="A29" s="8" t="s">
        <v>48</v>
      </c>
      <c r="B29" s="18" t="s">
        <v>30</v>
      </c>
      <c r="C29" s="18" t="s">
        <v>30</v>
      </c>
      <c r="D29" s="18" t="s">
        <v>30</v>
      </c>
      <c r="E29" s="18" t="s">
        <v>30</v>
      </c>
      <c r="F29" s="18">
        <v>10</v>
      </c>
      <c r="G29" s="18">
        <v>11</v>
      </c>
      <c r="H29" s="18">
        <v>8</v>
      </c>
      <c r="I29" s="18">
        <v>4</v>
      </c>
      <c r="J29" s="18">
        <v>8</v>
      </c>
      <c r="K29" s="18">
        <v>6</v>
      </c>
      <c r="L29" s="18">
        <v>5</v>
      </c>
      <c r="M29" s="18">
        <v>11</v>
      </c>
      <c r="N29" s="18">
        <v>12</v>
      </c>
      <c r="O29" s="18">
        <v>8</v>
      </c>
      <c r="P29" s="18">
        <v>5</v>
      </c>
      <c r="Q29" s="18">
        <v>8</v>
      </c>
      <c r="R29" s="18">
        <v>11</v>
      </c>
      <c r="S29" s="18">
        <v>8</v>
      </c>
      <c r="T29" s="18">
        <v>10</v>
      </c>
      <c r="U29" s="18">
        <v>7</v>
      </c>
      <c r="V29" s="18">
        <v>16</v>
      </c>
      <c r="W29" s="18">
        <v>10</v>
      </c>
      <c r="X29" s="18">
        <v>14</v>
      </c>
      <c r="Y29" s="18">
        <v>8</v>
      </c>
      <c r="Z29" s="18">
        <v>4</v>
      </c>
      <c r="AA29" s="18" t="s">
        <v>30</v>
      </c>
      <c r="AB29" s="11"/>
      <c r="AC29" s="209">
        <f t="shared" si="1"/>
        <v>36</v>
      </c>
      <c r="AD29" s="18" t="s">
        <v>30</v>
      </c>
      <c r="AE29" s="39"/>
      <c r="AF29" s="18" t="s">
        <v>30</v>
      </c>
    </row>
    <row r="30" spans="1:32" s="2" customFormat="1" ht="15.9" customHeight="1">
      <c r="A30" s="16" t="s">
        <v>36</v>
      </c>
      <c r="B30" s="20">
        <v>16</v>
      </c>
      <c r="C30" s="20">
        <v>15</v>
      </c>
      <c r="D30" s="20">
        <v>16</v>
      </c>
      <c r="E30" s="20">
        <v>26</v>
      </c>
      <c r="F30" s="20">
        <v>16</v>
      </c>
      <c r="G30" s="20">
        <v>15</v>
      </c>
      <c r="H30" s="20">
        <v>16</v>
      </c>
      <c r="I30" s="20">
        <v>26</v>
      </c>
      <c r="J30" s="20">
        <f>SUM(J31:J36)</f>
        <v>17</v>
      </c>
      <c r="K30" s="20">
        <v>27</v>
      </c>
      <c r="L30" s="20">
        <v>22</v>
      </c>
      <c r="M30" s="20">
        <v>24</v>
      </c>
      <c r="N30" s="20">
        <v>22</v>
      </c>
      <c r="O30" s="20">
        <f>SUM(O31:O36)</f>
        <v>29</v>
      </c>
      <c r="P30" s="20">
        <f t="shared" ref="P30:Y30" si="8">SUM(P31:P36)</f>
        <v>18</v>
      </c>
      <c r="Q30" s="20">
        <f t="shared" si="8"/>
        <v>14</v>
      </c>
      <c r="R30" s="20">
        <f t="shared" si="8"/>
        <v>21</v>
      </c>
      <c r="S30" s="20">
        <f t="shared" si="8"/>
        <v>21</v>
      </c>
      <c r="T30" s="20">
        <f t="shared" si="8"/>
        <v>20</v>
      </c>
      <c r="U30" s="20">
        <f t="shared" si="8"/>
        <v>31</v>
      </c>
      <c r="V30" s="20">
        <f t="shared" si="8"/>
        <v>11</v>
      </c>
      <c r="W30" s="20">
        <f t="shared" si="8"/>
        <v>12</v>
      </c>
      <c r="X30" s="20">
        <f t="shared" si="8"/>
        <v>11</v>
      </c>
      <c r="Y30" s="20">
        <f t="shared" si="8"/>
        <v>17</v>
      </c>
      <c r="Z30" s="20">
        <v>15</v>
      </c>
      <c r="AA30" s="206">
        <f>SUM(AA31:AA36)</f>
        <v>27</v>
      </c>
      <c r="AB30" s="10"/>
      <c r="AC30" s="213">
        <f t="shared" si="1"/>
        <v>82</v>
      </c>
      <c r="AD30" s="42">
        <f>AVERAGE(W30:AA30)</f>
        <v>16.399999999999999</v>
      </c>
      <c r="AE30" s="39"/>
      <c r="AF30" s="42">
        <f>AVERAGE(R30:AA30)</f>
        <v>18.600000000000001</v>
      </c>
    </row>
    <row r="31" spans="1:32" s="2" customFormat="1" ht="15.9" customHeight="1">
      <c r="A31" s="8" t="s">
        <v>29</v>
      </c>
      <c r="B31" s="18" t="s">
        <v>30</v>
      </c>
      <c r="C31" s="18" t="s">
        <v>30</v>
      </c>
      <c r="D31" s="18" t="s">
        <v>30</v>
      </c>
      <c r="E31" s="18" t="s">
        <v>30</v>
      </c>
      <c r="F31" s="18">
        <v>1</v>
      </c>
      <c r="G31" s="18">
        <v>1</v>
      </c>
      <c r="H31" s="18">
        <v>0</v>
      </c>
      <c r="I31" s="18">
        <v>2</v>
      </c>
      <c r="J31" s="18">
        <v>1</v>
      </c>
      <c r="K31" s="18">
        <v>2</v>
      </c>
      <c r="L31" s="18">
        <v>0</v>
      </c>
      <c r="M31" s="18">
        <v>2</v>
      </c>
      <c r="N31" s="18">
        <v>1</v>
      </c>
      <c r="O31" s="18" t="s">
        <v>61</v>
      </c>
      <c r="P31" s="18">
        <v>3</v>
      </c>
      <c r="Q31" s="18">
        <v>3</v>
      </c>
      <c r="R31" s="18">
        <v>5</v>
      </c>
      <c r="S31" s="18">
        <v>3</v>
      </c>
      <c r="T31" s="18">
        <v>4</v>
      </c>
      <c r="U31" s="18">
        <v>1</v>
      </c>
      <c r="V31" s="18">
        <v>3</v>
      </c>
      <c r="W31" s="18">
        <v>1</v>
      </c>
      <c r="X31" s="18">
        <v>2</v>
      </c>
      <c r="Y31" s="18">
        <v>5</v>
      </c>
      <c r="Z31" s="18">
        <v>2</v>
      </c>
      <c r="AA31" s="18">
        <v>2</v>
      </c>
      <c r="AB31" s="5"/>
      <c r="AC31" s="209">
        <f t="shared" si="1"/>
        <v>12</v>
      </c>
      <c r="AD31" s="66">
        <f>AVERAGE(W31:AA31)</f>
        <v>2.4</v>
      </c>
      <c r="AE31" s="67"/>
      <c r="AF31" s="66">
        <f>AVERAGE(R31:AA31)</f>
        <v>2.8</v>
      </c>
    </row>
    <row r="32" spans="1:32" s="2" customFormat="1" ht="15.9" customHeight="1">
      <c r="A32" s="8" t="s">
        <v>31</v>
      </c>
      <c r="B32" s="18" t="s">
        <v>30</v>
      </c>
      <c r="C32" s="18" t="s">
        <v>30</v>
      </c>
      <c r="D32" s="18" t="s">
        <v>30</v>
      </c>
      <c r="E32" s="18" t="s">
        <v>30</v>
      </c>
      <c r="F32" s="18">
        <v>2</v>
      </c>
      <c r="G32" s="18">
        <v>0</v>
      </c>
      <c r="H32" s="18">
        <v>2</v>
      </c>
      <c r="I32" s="18">
        <v>2</v>
      </c>
      <c r="J32" s="18">
        <v>0</v>
      </c>
      <c r="K32" s="18">
        <v>4</v>
      </c>
      <c r="L32" s="18">
        <v>0</v>
      </c>
      <c r="M32" s="18">
        <v>5</v>
      </c>
      <c r="N32" s="18">
        <v>3</v>
      </c>
      <c r="O32" s="18">
        <v>9</v>
      </c>
      <c r="P32" s="18">
        <v>2</v>
      </c>
      <c r="Q32" s="18">
        <v>3</v>
      </c>
      <c r="R32" s="18">
        <v>1</v>
      </c>
      <c r="S32" s="18">
        <v>4</v>
      </c>
      <c r="T32" s="18">
        <v>1</v>
      </c>
      <c r="U32" s="18">
        <v>1</v>
      </c>
      <c r="V32" s="18">
        <v>1</v>
      </c>
      <c r="W32" s="18">
        <v>0</v>
      </c>
      <c r="X32" s="18">
        <v>2</v>
      </c>
      <c r="Y32" s="18">
        <v>2</v>
      </c>
      <c r="Z32" s="18">
        <v>1</v>
      </c>
      <c r="AA32" s="18">
        <v>0</v>
      </c>
      <c r="AB32" s="5"/>
      <c r="AC32" s="209">
        <f t="shared" si="1"/>
        <v>5</v>
      </c>
      <c r="AD32" s="66">
        <f t="shared" ref="AD32:AD37" si="9">AVERAGE(W32:AA32)</f>
        <v>1</v>
      </c>
      <c r="AE32" s="67"/>
      <c r="AF32" s="66">
        <f t="shared" ref="AF32:AF37" si="10">AVERAGE(R32:AA32)</f>
        <v>1.3</v>
      </c>
    </row>
    <row r="33" spans="1:32" s="2" customFormat="1" ht="15.9" customHeight="1">
      <c r="A33" s="8" t="s">
        <v>32</v>
      </c>
      <c r="B33" s="18" t="s">
        <v>30</v>
      </c>
      <c r="C33" s="18" t="s">
        <v>30</v>
      </c>
      <c r="D33" s="18" t="s">
        <v>30</v>
      </c>
      <c r="E33" s="18" t="s">
        <v>30</v>
      </c>
      <c r="F33" s="18">
        <v>2</v>
      </c>
      <c r="G33" s="18">
        <v>3</v>
      </c>
      <c r="H33" s="18">
        <v>0</v>
      </c>
      <c r="I33" s="18">
        <v>2</v>
      </c>
      <c r="J33" s="18">
        <v>1</v>
      </c>
      <c r="K33" s="18">
        <v>5</v>
      </c>
      <c r="L33" s="18">
        <v>1</v>
      </c>
      <c r="M33" s="18">
        <v>4</v>
      </c>
      <c r="N33" s="18">
        <v>2</v>
      </c>
      <c r="O33" s="18">
        <v>7</v>
      </c>
      <c r="P33" s="18">
        <v>1</v>
      </c>
      <c r="Q33" s="18">
        <v>1</v>
      </c>
      <c r="R33" s="18">
        <v>2</v>
      </c>
      <c r="S33" s="18">
        <v>1</v>
      </c>
      <c r="T33" s="18">
        <v>2</v>
      </c>
      <c r="U33" s="18">
        <v>0</v>
      </c>
      <c r="V33" s="18">
        <v>1</v>
      </c>
      <c r="W33" s="18">
        <v>1</v>
      </c>
      <c r="X33" s="18">
        <v>2</v>
      </c>
      <c r="Y33" s="18">
        <v>3</v>
      </c>
      <c r="Z33" s="18">
        <v>2</v>
      </c>
      <c r="AA33" s="18">
        <v>1</v>
      </c>
      <c r="AB33" s="5"/>
      <c r="AC33" s="209">
        <f t="shared" si="1"/>
        <v>9</v>
      </c>
      <c r="AD33" s="66">
        <f t="shared" si="9"/>
        <v>1.8</v>
      </c>
      <c r="AE33" s="67"/>
      <c r="AF33" s="66">
        <f t="shared" si="10"/>
        <v>1.5</v>
      </c>
    </row>
    <row r="34" spans="1:32" s="2" customFormat="1" ht="15.9" customHeight="1">
      <c r="A34" s="8" t="s">
        <v>33</v>
      </c>
      <c r="B34" s="18" t="s">
        <v>30</v>
      </c>
      <c r="C34" s="18" t="s">
        <v>30</v>
      </c>
      <c r="D34" s="18" t="s">
        <v>30</v>
      </c>
      <c r="E34" s="18" t="s">
        <v>30</v>
      </c>
      <c r="F34" s="18">
        <v>4</v>
      </c>
      <c r="G34" s="18">
        <v>2</v>
      </c>
      <c r="H34" s="18">
        <v>3</v>
      </c>
      <c r="I34" s="18">
        <v>2</v>
      </c>
      <c r="J34" s="18">
        <v>5</v>
      </c>
      <c r="K34" s="18">
        <v>6</v>
      </c>
      <c r="L34" s="18">
        <v>10</v>
      </c>
      <c r="M34" s="18">
        <v>2</v>
      </c>
      <c r="N34" s="18">
        <v>4</v>
      </c>
      <c r="O34" s="18">
        <v>3</v>
      </c>
      <c r="P34" s="18">
        <v>7</v>
      </c>
      <c r="Q34" s="18">
        <v>1</v>
      </c>
      <c r="R34" s="18">
        <v>3</v>
      </c>
      <c r="S34" s="18">
        <v>4</v>
      </c>
      <c r="T34" s="18">
        <v>6</v>
      </c>
      <c r="U34" s="18">
        <v>1</v>
      </c>
      <c r="V34" s="18">
        <v>0</v>
      </c>
      <c r="W34" s="18">
        <v>5</v>
      </c>
      <c r="X34" s="18">
        <v>1</v>
      </c>
      <c r="Y34" s="18">
        <v>4</v>
      </c>
      <c r="Z34" s="18">
        <v>1</v>
      </c>
      <c r="AA34" s="18">
        <v>5</v>
      </c>
      <c r="AB34" s="5"/>
      <c r="AC34" s="209">
        <f t="shared" si="1"/>
        <v>16</v>
      </c>
      <c r="AD34" s="66">
        <f t="shared" si="9"/>
        <v>3.2</v>
      </c>
      <c r="AE34" s="67"/>
      <c r="AF34" s="66">
        <f t="shared" si="10"/>
        <v>3</v>
      </c>
    </row>
    <row r="35" spans="1:32" s="2" customFormat="1" ht="15.9" customHeight="1">
      <c r="A35" s="8" t="s">
        <v>34</v>
      </c>
      <c r="B35" s="18" t="s">
        <v>30</v>
      </c>
      <c r="C35" s="18" t="s">
        <v>30</v>
      </c>
      <c r="D35" s="18" t="s">
        <v>30</v>
      </c>
      <c r="E35" s="18" t="s">
        <v>30</v>
      </c>
      <c r="F35" s="18">
        <v>2</v>
      </c>
      <c r="G35" s="18">
        <v>3</v>
      </c>
      <c r="H35" s="18">
        <v>3</v>
      </c>
      <c r="I35" s="18">
        <v>5</v>
      </c>
      <c r="J35" s="18">
        <v>4</v>
      </c>
      <c r="K35" s="18">
        <v>8</v>
      </c>
      <c r="L35" s="18">
        <v>11</v>
      </c>
      <c r="M35" s="18">
        <v>7</v>
      </c>
      <c r="N35" s="18">
        <v>11</v>
      </c>
      <c r="O35" s="18">
        <v>7</v>
      </c>
      <c r="P35" s="18">
        <v>4</v>
      </c>
      <c r="Q35" s="18">
        <v>4</v>
      </c>
      <c r="R35" s="18">
        <v>6</v>
      </c>
      <c r="S35" s="18">
        <v>9</v>
      </c>
      <c r="T35" s="18">
        <v>6</v>
      </c>
      <c r="U35" s="18">
        <v>3</v>
      </c>
      <c r="V35" s="18">
        <v>3</v>
      </c>
      <c r="W35" s="18">
        <v>4</v>
      </c>
      <c r="X35" s="18">
        <v>3</v>
      </c>
      <c r="Y35" s="18">
        <v>3</v>
      </c>
      <c r="Z35" s="18">
        <v>8</v>
      </c>
      <c r="AA35" s="18">
        <v>1</v>
      </c>
      <c r="AB35" s="5"/>
      <c r="AC35" s="209">
        <f t="shared" si="1"/>
        <v>19</v>
      </c>
      <c r="AD35" s="66">
        <f t="shared" si="9"/>
        <v>3.8</v>
      </c>
      <c r="AE35" s="67"/>
      <c r="AF35" s="66">
        <f t="shared" si="10"/>
        <v>4.5999999999999996</v>
      </c>
    </row>
    <row r="36" spans="1:32" s="2" customFormat="1" ht="15.9" customHeight="1">
      <c r="A36" s="8" t="s">
        <v>35</v>
      </c>
      <c r="B36" s="18" t="s">
        <v>30</v>
      </c>
      <c r="C36" s="18" t="s">
        <v>30</v>
      </c>
      <c r="D36" s="18" t="s">
        <v>30</v>
      </c>
      <c r="E36" s="18" t="s">
        <v>30</v>
      </c>
      <c r="F36" s="18">
        <v>2</v>
      </c>
      <c r="G36" s="18">
        <v>4</v>
      </c>
      <c r="H36" s="18">
        <v>4</v>
      </c>
      <c r="I36" s="18">
        <v>5</v>
      </c>
      <c r="J36" s="18">
        <v>6</v>
      </c>
      <c r="K36" s="18">
        <v>2</v>
      </c>
      <c r="L36" s="18">
        <v>0</v>
      </c>
      <c r="M36" s="18">
        <v>4</v>
      </c>
      <c r="N36" s="18">
        <v>1</v>
      </c>
      <c r="O36" s="18">
        <v>3</v>
      </c>
      <c r="P36" s="18">
        <v>1</v>
      </c>
      <c r="Q36" s="18">
        <v>2</v>
      </c>
      <c r="R36" s="18">
        <v>4</v>
      </c>
      <c r="S36" s="18">
        <v>0</v>
      </c>
      <c r="T36" s="18">
        <v>1</v>
      </c>
      <c r="U36" s="18">
        <v>25</v>
      </c>
      <c r="V36" s="18">
        <v>3</v>
      </c>
      <c r="W36" s="18">
        <v>1</v>
      </c>
      <c r="X36" s="18">
        <v>1</v>
      </c>
      <c r="Y36" s="18">
        <v>0</v>
      </c>
      <c r="Z36" s="18">
        <v>1</v>
      </c>
      <c r="AA36" s="18">
        <v>18</v>
      </c>
      <c r="AB36" s="5"/>
      <c r="AC36" s="209">
        <f t="shared" si="1"/>
        <v>21</v>
      </c>
      <c r="AD36" s="66">
        <f t="shared" si="9"/>
        <v>4.2</v>
      </c>
      <c r="AE36" s="68"/>
      <c r="AF36" s="66">
        <f t="shared" si="10"/>
        <v>5.4</v>
      </c>
    </row>
    <row r="37" spans="1:32" s="2" customFormat="1" ht="24" customHeight="1">
      <c r="A37" s="17" t="s">
        <v>38</v>
      </c>
      <c r="B37" s="21" t="s">
        <v>30</v>
      </c>
      <c r="C37" s="21" t="s">
        <v>30</v>
      </c>
      <c r="D37" s="21" t="s">
        <v>30</v>
      </c>
      <c r="E37" s="21" t="s">
        <v>30</v>
      </c>
      <c r="F37" s="197">
        <f>SUM(F6,F10,F11,F21,F30)</f>
        <v>2197</v>
      </c>
      <c r="G37" s="197">
        <f t="shared" ref="G37:Y37" si="11">SUM(G6,G10,G11,G21,G30)</f>
        <v>2211</v>
      </c>
      <c r="H37" s="197">
        <f t="shared" si="11"/>
        <v>1835</v>
      </c>
      <c r="I37" s="197">
        <f t="shared" si="11"/>
        <v>1796</v>
      </c>
      <c r="J37" s="197">
        <f t="shared" si="11"/>
        <v>2261</v>
      </c>
      <c r="K37" s="197">
        <f t="shared" si="11"/>
        <v>2540</v>
      </c>
      <c r="L37" s="197">
        <f t="shared" si="11"/>
        <v>4280</v>
      </c>
      <c r="M37" s="197">
        <f t="shared" si="11"/>
        <v>5579</v>
      </c>
      <c r="N37" s="197">
        <f t="shared" si="11"/>
        <v>6212</v>
      </c>
      <c r="O37" s="197">
        <f t="shared" si="11"/>
        <v>5876</v>
      </c>
      <c r="P37" s="197">
        <f t="shared" si="11"/>
        <v>5186</v>
      </c>
      <c r="Q37" s="197">
        <f t="shared" si="11"/>
        <v>5286</v>
      </c>
      <c r="R37" s="197">
        <f t="shared" si="11"/>
        <v>5383</v>
      </c>
      <c r="S37" s="197">
        <f t="shared" si="11"/>
        <v>5497</v>
      </c>
      <c r="T37" s="197">
        <f t="shared" si="11"/>
        <v>6375</v>
      </c>
      <c r="U37" s="197">
        <f t="shared" si="11"/>
        <v>5377</v>
      </c>
      <c r="V37" s="197">
        <f t="shared" si="11"/>
        <v>6285</v>
      </c>
      <c r="W37" s="197">
        <f t="shared" si="11"/>
        <v>4655</v>
      </c>
      <c r="X37" s="197">
        <f t="shared" si="11"/>
        <v>4417</v>
      </c>
      <c r="Y37" s="197">
        <f t="shared" si="11"/>
        <v>5414</v>
      </c>
      <c r="Z37" s="197">
        <v>4697</v>
      </c>
      <c r="AA37" s="207">
        <f>SUM(AA30,AA21,AA11,AA10,AA6)</f>
        <v>6581</v>
      </c>
      <c r="AB37" s="10"/>
      <c r="AC37" s="214">
        <f t="shared" si="1"/>
        <v>25764</v>
      </c>
      <c r="AD37" s="220">
        <f t="shared" si="9"/>
        <v>5152.8</v>
      </c>
      <c r="AE37"/>
      <c r="AF37" s="220">
        <f t="shared" si="10"/>
        <v>5468.1</v>
      </c>
    </row>
    <row r="38" spans="1:32" ht="8.25" customHeight="1"/>
    <row r="39" spans="1:32">
      <c r="A39" s="29" t="s">
        <v>52</v>
      </c>
      <c r="B39" s="33">
        <v>2208</v>
      </c>
      <c r="C39" s="33">
        <v>2233</v>
      </c>
      <c r="D39" s="33">
        <v>1845</v>
      </c>
      <c r="E39" s="33">
        <v>1814</v>
      </c>
      <c r="F39" s="33">
        <v>2208</v>
      </c>
      <c r="G39" s="33">
        <v>2233</v>
      </c>
      <c r="H39" s="33">
        <v>1845</v>
      </c>
      <c r="I39" s="33">
        <v>1814</v>
      </c>
      <c r="J39" s="33">
        <v>2275</v>
      </c>
      <c r="K39" s="33">
        <v>2555</v>
      </c>
      <c r="L39" s="33">
        <v>4282</v>
      </c>
      <c r="M39" s="33">
        <v>5599</v>
      </c>
      <c r="N39" s="33">
        <v>6186</v>
      </c>
      <c r="O39" s="33">
        <v>5835</v>
      </c>
      <c r="P39" s="33">
        <v>5176</v>
      </c>
      <c r="Q39" s="33">
        <v>5284</v>
      </c>
      <c r="R39" s="33">
        <v>5457</v>
      </c>
      <c r="S39" s="33">
        <v>5513</v>
      </c>
      <c r="T39" s="33">
        <v>6652</v>
      </c>
      <c r="U39" s="33">
        <v>5445</v>
      </c>
      <c r="V39" s="33">
        <v>6416</v>
      </c>
      <c r="W39" s="33">
        <v>4680</v>
      </c>
      <c r="X39" s="33">
        <v>4449</v>
      </c>
      <c r="Y39" s="33">
        <v>5442</v>
      </c>
      <c r="Z39" s="216">
        <v>4766</v>
      </c>
      <c r="AA39" s="33">
        <v>6640</v>
      </c>
      <c r="AC39" s="217">
        <f>SUM(W39:AA39)</f>
        <v>25977</v>
      </c>
      <c r="AD39" s="33">
        <f>AVERAGE(T39:AA39)</f>
        <v>5561.25</v>
      </c>
      <c r="AF39" s="33">
        <f>AVERAGE(J39:AA39)</f>
        <v>5147.333333333333</v>
      </c>
    </row>
    <row r="40" spans="1:32">
      <c r="A40" s="30" t="s">
        <v>50</v>
      </c>
      <c r="B40" s="34">
        <v>23220</v>
      </c>
      <c r="C40" s="34">
        <v>25896</v>
      </c>
      <c r="D40" s="34">
        <v>23138</v>
      </c>
      <c r="E40" s="34">
        <v>25742</v>
      </c>
      <c r="F40" s="34">
        <v>23220</v>
      </c>
      <c r="G40" s="34">
        <v>25896</v>
      </c>
      <c r="H40" s="34">
        <v>23138</v>
      </c>
      <c r="I40" s="34">
        <v>25742</v>
      </c>
      <c r="J40" s="34">
        <v>24695</v>
      </c>
      <c r="K40" s="34">
        <v>27682</v>
      </c>
      <c r="L40" s="34">
        <v>42452</v>
      </c>
      <c r="M40" s="34">
        <v>50289</v>
      </c>
      <c r="N40" s="34">
        <v>58448</v>
      </c>
      <c r="O40" s="34">
        <v>50910</v>
      </c>
      <c r="P40" s="34">
        <v>47877</v>
      </c>
      <c r="Q40" s="34">
        <v>48553</v>
      </c>
      <c r="R40" s="34">
        <v>47901</v>
      </c>
      <c r="S40" s="34">
        <v>43403</v>
      </c>
      <c r="T40" s="34">
        <v>51363</v>
      </c>
      <c r="U40" s="34">
        <v>48387</v>
      </c>
      <c r="V40" s="34">
        <v>47367</v>
      </c>
      <c r="W40" s="34">
        <v>37758</v>
      </c>
      <c r="X40" s="34">
        <v>38810</v>
      </c>
      <c r="Y40" s="34">
        <v>33032</v>
      </c>
      <c r="Z40" s="34">
        <v>32528</v>
      </c>
      <c r="AA40" s="34">
        <v>40723</v>
      </c>
      <c r="AC40" s="218">
        <f t="shared" ref="AC40:AC41" si="12">SUM(W40:AA40)</f>
        <v>182851</v>
      </c>
      <c r="AD40" s="34">
        <f>AVERAGE(T40:AA40)</f>
        <v>41246</v>
      </c>
      <c r="AF40" s="34">
        <f>AVERAGE(J40:AA40)</f>
        <v>42898.777777777781</v>
      </c>
    </row>
    <row r="41" spans="1:32" s="6" customFormat="1">
      <c r="A41" s="31" t="s">
        <v>51</v>
      </c>
      <c r="B41" s="35">
        <v>124713</v>
      </c>
      <c r="C41" s="35">
        <v>147040</v>
      </c>
      <c r="D41" s="35">
        <v>137439</v>
      </c>
      <c r="E41" s="35">
        <v>149968</v>
      </c>
      <c r="F41" s="35">
        <v>124713</v>
      </c>
      <c r="G41" s="35">
        <v>147040</v>
      </c>
      <c r="H41" s="35">
        <v>137439</v>
      </c>
      <c r="I41" s="35">
        <v>149968</v>
      </c>
      <c r="J41" s="35">
        <v>151653</v>
      </c>
      <c r="K41" s="35">
        <v>162733</v>
      </c>
      <c r="L41" s="35">
        <v>205034</v>
      </c>
      <c r="M41" s="35">
        <v>218426</v>
      </c>
      <c r="N41" s="35">
        <v>233431</v>
      </c>
      <c r="O41" s="35">
        <v>225481</v>
      </c>
      <c r="P41" s="35">
        <v>227395</v>
      </c>
      <c r="Q41" s="35">
        <v>228343</v>
      </c>
      <c r="R41" s="35">
        <v>211056</v>
      </c>
      <c r="S41" s="35">
        <v>149081</v>
      </c>
      <c r="T41" s="35">
        <v>189930</v>
      </c>
      <c r="U41" s="35">
        <v>193950</v>
      </c>
      <c r="V41" s="35">
        <v>214827</v>
      </c>
      <c r="W41" s="35">
        <v>187923</v>
      </c>
      <c r="X41" s="35">
        <v>189401</v>
      </c>
      <c r="Y41" s="35">
        <v>181598</v>
      </c>
      <c r="Z41" s="35">
        <v>180967</v>
      </c>
      <c r="AA41" s="35">
        <v>202618</v>
      </c>
      <c r="AB41" s="32"/>
      <c r="AC41" s="219">
        <f t="shared" si="12"/>
        <v>942507</v>
      </c>
      <c r="AD41" s="35">
        <f>AVERAGE(T41:AA41)</f>
        <v>192651.75</v>
      </c>
      <c r="AF41" s="35">
        <f>AVERAGE(J41:AA41)</f>
        <v>197435.94444444444</v>
      </c>
    </row>
    <row r="42" spans="1:32" s="6" customFormat="1" ht="25.5" customHeight="1">
      <c r="A42" s="223" t="s">
        <v>82</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7"/>
      <c r="AC42" s="7"/>
    </row>
    <row r="43" spans="1:32" s="6" customFormat="1">
      <c r="A43" s="221" t="s">
        <v>86</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7"/>
      <c r="AC43" s="7"/>
    </row>
    <row r="44" spans="1:32" s="71" customFormat="1" ht="10.199999999999999">
      <c r="A44" s="27" t="s">
        <v>59</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70"/>
      <c r="AC44" s="70"/>
    </row>
    <row r="47" spans="1:32">
      <c r="V47" s="73"/>
    </row>
    <row r="48" spans="1:32">
      <c r="V48" s="73"/>
    </row>
    <row r="49" spans="1:32">
      <c r="V49" s="73"/>
    </row>
    <row r="50" spans="1:32">
      <c r="V50" s="73"/>
    </row>
    <row r="51" spans="1:32">
      <c r="A51" s="222" t="s">
        <v>85</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row>
    <row r="52" spans="1:32" ht="51">
      <c r="A52" s="9" t="s">
        <v>49</v>
      </c>
      <c r="B52" s="3" t="s">
        <v>0</v>
      </c>
      <c r="C52" s="3" t="s">
        <v>1</v>
      </c>
      <c r="D52" s="3" t="s">
        <v>2</v>
      </c>
      <c r="E52" s="3" t="s">
        <v>3</v>
      </c>
      <c r="F52" s="3" t="s">
        <v>0</v>
      </c>
      <c r="G52" s="3" t="s">
        <v>1</v>
      </c>
      <c r="H52" s="3" t="s">
        <v>2</v>
      </c>
      <c r="I52" s="3" t="s">
        <v>3</v>
      </c>
      <c r="J52" s="3" t="s">
        <v>4</v>
      </c>
      <c r="K52" s="3" t="s">
        <v>5</v>
      </c>
      <c r="L52" s="3" t="s">
        <v>6</v>
      </c>
      <c r="M52" s="3" t="s">
        <v>7</v>
      </c>
      <c r="N52" s="3" t="s">
        <v>8</v>
      </c>
      <c r="O52" s="3" t="s">
        <v>9</v>
      </c>
      <c r="P52" s="3" t="s">
        <v>37</v>
      </c>
      <c r="Q52" s="3" t="s">
        <v>10</v>
      </c>
      <c r="R52" s="3" t="s">
        <v>11</v>
      </c>
      <c r="S52" s="3" t="s">
        <v>12</v>
      </c>
      <c r="T52" s="3" t="s">
        <v>39</v>
      </c>
      <c r="U52" s="3" t="s">
        <v>42</v>
      </c>
      <c r="V52" s="3" t="s">
        <v>53</v>
      </c>
      <c r="W52" s="3" t="s">
        <v>54</v>
      </c>
      <c r="X52" s="3" t="s">
        <v>55</v>
      </c>
      <c r="Y52" s="3" t="s">
        <v>56</v>
      </c>
      <c r="Z52" s="3" t="s">
        <v>60</v>
      </c>
      <c r="AA52" s="3" t="s">
        <v>77</v>
      </c>
      <c r="AD52" s="43" t="s">
        <v>57</v>
      </c>
      <c r="AE52" s="46"/>
      <c r="AF52" s="43" t="s">
        <v>58</v>
      </c>
    </row>
    <row r="53" spans="1:32" s="6" customFormat="1">
      <c r="A53" s="12" t="s">
        <v>13</v>
      </c>
      <c r="B53" s="48">
        <f t="shared" ref="B53:B67" si="13">B6/$B$39</f>
        <v>0.65398550724637683</v>
      </c>
      <c r="C53" s="48">
        <f t="shared" ref="C53:C67" si="14">C6/$C$39</f>
        <v>0.61845051500223913</v>
      </c>
      <c r="D53" s="48">
        <f t="shared" ref="D53:D67" si="15">D6/$D$39</f>
        <v>0.602710027100271</v>
      </c>
      <c r="E53" s="48">
        <f t="shared" ref="E53:E67" si="16">E6/$E$39</f>
        <v>0.54410143329658212</v>
      </c>
      <c r="F53" s="48">
        <f>F6/F37</f>
        <v>0.65725989986345013</v>
      </c>
      <c r="G53" s="48">
        <f t="shared" ref="G53:AA53" si="17">G6/G37</f>
        <v>0.62460425146992316</v>
      </c>
      <c r="H53" s="48">
        <f t="shared" si="17"/>
        <v>0.6059945504087193</v>
      </c>
      <c r="I53" s="48">
        <f t="shared" si="17"/>
        <v>0.54955456570155903</v>
      </c>
      <c r="J53" s="48">
        <f t="shared" si="17"/>
        <v>0.59840778416629814</v>
      </c>
      <c r="K53" s="48">
        <f t="shared" si="17"/>
        <v>0.60078740157480315</v>
      </c>
      <c r="L53" s="48">
        <f t="shared" si="17"/>
        <v>0.67827102803738315</v>
      </c>
      <c r="M53" s="48">
        <f t="shared" si="17"/>
        <v>0.70980462448467463</v>
      </c>
      <c r="N53" s="48">
        <f t="shared" si="17"/>
        <v>0.62846104314230522</v>
      </c>
      <c r="O53" s="48">
        <f t="shared" si="17"/>
        <v>0.63921034717494896</v>
      </c>
      <c r="P53" s="48">
        <f t="shared" si="17"/>
        <v>0.63632857693790978</v>
      </c>
      <c r="Q53" s="48">
        <f t="shared" si="17"/>
        <v>0.65512674990541053</v>
      </c>
      <c r="R53" s="48">
        <f t="shared" si="17"/>
        <v>0.6074679546721159</v>
      </c>
      <c r="S53" s="48">
        <f t="shared" si="17"/>
        <v>0.72930689466981991</v>
      </c>
      <c r="T53" s="48">
        <f t="shared" si="17"/>
        <v>0.71686274509803927</v>
      </c>
      <c r="U53" s="48">
        <f t="shared" si="17"/>
        <v>0.61242328435930815</v>
      </c>
      <c r="V53" s="48">
        <f t="shared" si="17"/>
        <v>0.73221957040572794</v>
      </c>
      <c r="W53" s="48">
        <f t="shared" si="17"/>
        <v>0.69602577873254567</v>
      </c>
      <c r="X53" s="48">
        <f t="shared" si="17"/>
        <v>0.62848086936834957</v>
      </c>
      <c r="Y53" s="48">
        <f t="shared" si="17"/>
        <v>0.75600295530107131</v>
      </c>
      <c r="Z53" s="48">
        <f t="shared" si="17"/>
        <v>0.61166702150308705</v>
      </c>
      <c r="AA53" s="48">
        <f t="shared" si="17"/>
        <v>0.61510408752469226</v>
      </c>
      <c r="AB53" s="49"/>
      <c r="AC53" s="49"/>
      <c r="AD53" s="50">
        <f t="shared" ref="AD53:AD67" si="18">AD6/$AD$39</f>
        <v>0.61245223645763092</v>
      </c>
      <c r="AE53" s="51"/>
      <c r="AF53" s="50">
        <f t="shared" ref="AF53:AF67" si="19">AF6/$AF$39</f>
        <v>0.71442818287786558</v>
      </c>
    </row>
    <row r="54" spans="1:32" s="6" customFormat="1">
      <c r="A54" s="8" t="s">
        <v>14</v>
      </c>
      <c r="B54" s="52">
        <f t="shared" si="13"/>
        <v>0.59646739130434778</v>
      </c>
      <c r="C54" s="52">
        <f t="shared" si="14"/>
        <v>0.54545454545454541</v>
      </c>
      <c r="D54" s="52">
        <f t="shared" si="15"/>
        <v>0.52140921409214092</v>
      </c>
      <c r="E54" s="52">
        <f t="shared" si="16"/>
        <v>0.47353914002205072</v>
      </c>
      <c r="F54" s="52">
        <f>F7/F37</f>
        <v>0.59945380063723264</v>
      </c>
      <c r="G54" s="52">
        <f t="shared" ref="G54:AA54" si="20">G7/G37</f>
        <v>0.55088195386702854</v>
      </c>
      <c r="H54" s="52">
        <f t="shared" si="20"/>
        <v>0.52425068119891005</v>
      </c>
      <c r="I54" s="52">
        <f t="shared" si="20"/>
        <v>0.47828507795100222</v>
      </c>
      <c r="J54" s="52">
        <f t="shared" si="20"/>
        <v>0.52012383900928794</v>
      </c>
      <c r="K54" s="52">
        <f t="shared" si="20"/>
        <v>0.5311023622047244</v>
      </c>
      <c r="L54" s="52">
        <f t="shared" si="20"/>
        <v>0.60817757009345796</v>
      </c>
      <c r="M54" s="52">
        <f t="shared" si="20"/>
        <v>0.66606918802652804</v>
      </c>
      <c r="N54" s="52">
        <f t="shared" si="20"/>
        <v>0.59851899549259502</v>
      </c>
      <c r="O54" s="52">
        <f t="shared" si="20"/>
        <v>0.6084070796460177</v>
      </c>
      <c r="P54" s="52">
        <f t="shared" si="20"/>
        <v>0.57616660239105288</v>
      </c>
      <c r="Q54" s="52">
        <f t="shared" si="20"/>
        <v>0.61766931517215284</v>
      </c>
      <c r="R54" s="52">
        <f t="shared" si="20"/>
        <v>0.59093442318409806</v>
      </c>
      <c r="S54" s="52">
        <f t="shared" si="20"/>
        <v>0.68673822084773517</v>
      </c>
      <c r="T54" s="52">
        <f t="shared" si="20"/>
        <v>0.68956862745098035</v>
      </c>
      <c r="U54" s="52">
        <f t="shared" si="20"/>
        <v>0.53803236005207367</v>
      </c>
      <c r="V54" s="52">
        <f t="shared" si="20"/>
        <v>0.701988862370724</v>
      </c>
      <c r="W54" s="52">
        <f t="shared" si="20"/>
        <v>0.65284640171858221</v>
      </c>
      <c r="X54" s="52">
        <f t="shared" si="20"/>
        <v>0.57822051165949739</v>
      </c>
      <c r="Y54" s="52">
        <f t="shared" si="20"/>
        <v>0.67288511267085338</v>
      </c>
      <c r="Z54" s="52">
        <f t="shared" si="20"/>
        <v>0.58654460293804556</v>
      </c>
      <c r="AA54" s="52">
        <f t="shared" si="20"/>
        <v>0.52636377450235527</v>
      </c>
      <c r="AB54" s="53"/>
      <c r="AC54" s="53"/>
      <c r="AD54" s="54">
        <f t="shared" si="18"/>
        <v>0.55581029444819063</v>
      </c>
      <c r="AE54" s="47"/>
      <c r="AF54" s="54">
        <f t="shared" si="19"/>
        <v>0.66271208392695247</v>
      </c>
    </row>
    <row r="55" spans="1:32" s="6" customFormat="1">
      <c r="A55" s="8" t="s">
        <v>40</v>
      </c>
      <c r="B55" s="52">
        <f t="shared" si="13"/>
        <v>1.3134057971014492E-2</v>
      </c>
      <c r="C55" s="52">
        <f t="shared" si="14"/>
        <v>3.2691446484549934E-2</v>
      </c>
      <c r="D55" s="52">
        <f t="shared" si="15"/>
        <v>3.6314363143631435E-2</v>
      </c>
      <c r="E55" s="52">
        <f t="shared" si="16"/>
        <v>3.3627342888643878E-2</v>
      </c>
      <c r="F55" s="52">
        <f>F8/F37</f>
        <v>1.3199817933545745E-2</v>
      </c>
      <c r="G55" s="52">
        <f t="shared" ref="G55:AA55" si="21">G8/G37</f>
        <v>3.3016734509271825E-2</v>
      </c>
      <c r="H55" s="52">
        <f t="shared" si="21"/>
        <v>3.6512261580381469E-2</v>
      </c>
      <c r="I55" s="52">
        <f t="shared" si="21"/>
        <v>3.3964365256124722E-2</v>
      </c>
      <c r="J55" s="52">
        <f t="shared" si="21"/>
        <v>2.4767801857585141E-2</v>
      </c>
      <c r="K55" s="52">
        <f t="shared" si="21"/>
        <v>2.3622047244094488E-2</v>
      </c>
      <c r="L55" s="52">
        <f t="shared" si="21"/>
        <v>3.5046728971962614E-2</v>
      </c>
      <c r="M55" s="52">
        <f t="shared" si="21"/>
        <v>2.0792256676823804E-2</v>
      </c>
      <c r="N55" s="52">
        <f t="shared" si="21"/>
        <v>1.2234385061171926E-2</v>
      </c>
      <c r="O55" s="52">
        <f t="shared" si="21"/>
        <v>9.3601089176310413E-3</v>
      </c>
      <c r="P55" s="52">
        <f t="shared" si="21"/>
        <v>3.413035094485152E-2</v>
      </c>
      <c r="Q55" s="52">
        <f t="shared" si="21"/>
        <v>1.8161180476730987E-2</v>
      </c>
      <c r="R55" s="52">
        <f t="shared" si="21"/>
        <v>0</v>
      </c>
      <c r="S55" s="52">
        <f t="shared" si="21"/>
        <v>7.0947789703474625E-3</v>
      </c>
      <c r="T55" s="52">
        <f t="shared" si="21"/>
        <v>5.4901960784313726E-3</v>
      </c>
      <c r="U55" s="52">
        <f t="shared" si="21"/>
        <v>9.8567974707085733E-3</v>
      </c>
      <c r="V55" s="52">
        <f t="shared" si="21"/>
        <v>2.7048528241845663E-3</v>
      </c>
      <c r="W55" s="52">
        <f t="shared" si="21"/>
        <v>1.3319011815252416E-2</v>
      </c>
      <c r="X55" s="52">
        <f t="shared" si="21"/>
        <v>1.2678288431061807E-2</v>
      </c>
      <c r="Y55" s="52">
        <f t="shared" si="21"/>
        <v>4.4329516069449579E-3</v>
      </c>
      <c r="Z55" s="52">
        <f t="shared" si="21"/>
        <v>7.8773685331062389E-3</v>
      </c>
      <c r="AA55" s="52">
        <f t="shared" si="21"/>
        <v>3.6772526971584868E-2</v>
      </c>
      <c r="AB55" s="53"/>
      <c r="AC55" s="53"/>
      <c r="AD55" s="54">
        <f t="shared" si="18"/>
        <v>1.5140481006967858E-2</v>
      </c>
      <c r="AE55" s="47"/>
      <c r="AF55" s="54">
        <f t="shared" si="19"/>
        <v>1.0976557440746017E-2</v>
      </c>
    </row>
    <row r="56" spans="1:32" s="6" customFormat="1">
      <c r="A56" s="8" t="s">
        <v>15</v>
      </c>
      <c r="B56" s="52">
        <f t="shared" si="13"/>
        <v>4.4384057971014496E-2</v>
      </c>
      <c r="C56" s="52">
        <f t="shared" si="14"/>
        <v>4.0304523063143756E-2</v>
      </c>
      <c r="D56" s="52">
        <f t="shared" si="15"/>
        <v>4.4986449864498644E-2</v>
      </c>
      <c r="E56" s="52">
        <f t="shared" si="16"/>
        <v>3.6934950385887538E-2</v>
      </c>
      <c r="F56" s="52">
        <f>F9/F37</f>
        <v>4.4606281292671822E-2</v>
      </c>
      <c r="G56" s="52">
        <f t="shared" ref="G56:AA56" si="22">G9/G37</f>
        <v>4.0705563093622797E-2</v>
      </c>
      <c r="H56" s="52">
        <f t="shared" si="22"/>
        <v>4.5231607629427795E-2</v>
      </c>
      <c r="I56" s="52">
        <f t="shared" si="22"/>
        <v>3.7305122494432075E-2</v>
      </c>
      <c r="J56" s="52">
        <f t="shared" si="22"/>
        <v>5.3516143299425036E-2</v>
      </c>
      <c r="K56" s="52">
        <f t="shared" si="22"/>
        <v>4.6062992125984255E-2</v>
      </c>
      <c r="L56" s="52">
        <f t="shared" si="22"/>
        <v>3.5046728971962614E-2</v>
      </c>
      <c r="M56" s="52">
        <f t="shared" si="22"/>
        <v>2.2943179781322817E-2</v>
      </c>
      <c r="N56" s="52">
        <f t="shared" si="22"/>
        <v>1.7707662588538314E-2</v>
      </c>
      <c r="O56" s="52">
        <f t="shared" si="22"/>
        <v>2.1443158611300205E-2</v>
      </c>
      <c r="P56" s="52">
        <f t="shared" si="22"/>
        <v>2.6031623602005401E-2</v>
      </c>
      <c r="Q56" s="52">
        <f t="shared" si="22"/>
        <v>1.9296254256526674E-2</v>
      </c>
      <c r="R56" s="52">
        <f t="shared" si="22"/>
        <v>1.6533531488017835E-2</v>
      </c>
      <c r="S56" s="52">
        <f t="shared" si="22"/>
        <v>3.5473894851737311E-2</v>
      </c>
      <c r="T56" s="52">
        <f t="shared" si="22"/>
        <v>2.1803921568627451E-2</v>
      </c>
      <c r="U56" s="52">
        <f t="shared" si="22"/>
        <v>6.4534126836525943E-2</v>
      </c>
      <c r="V56" s="52">
        <f t="shared" si="22"/>
        <v>2.7525855210819412E-2</v>
      </c>
      <c r="W56" s="52">
        <f t="shared" si="22"/>
        <v>2.9860365198711065E-2</v>
      </c>
      <c r="X56" s="52">
        <f t="shared" si="22"/>
        <v>3.7582069277790356E-2</v>
      </c>
      <c r="Y56" s="52">
        <f t="shared" si="22"/>
        <v>7.8684891023273001E-2</v>
      </c>
      <c r="Z56" s="52">
        <f t="shared" si="22"/>
        <v>1.7245050031935279E-2</v>
      </c>
      <c r="AA56" s="52">
        <f t="shared" si="22"/>
        <v>5.1967786050752168E-2</v>
      </c>
      <c r="AB56" s="53"/>
      <c r="AC56" s="53"/>
      <c r="AD56" s="54">
        <f t="shared" si="18"/>
        <v>4.150146100247247E-2</v>
      </c>
      <c r="AE56" s="47"/>
      <c r="AF56" s="54">
        <f t="shared" si="19"/>
        <v>4.0739541510167079E-2</v>
      </c>
    </row>
    <row r="57" spans="1:32" s="6" customFormat="1">
      <c r="A57" s="13" t="s">
        <v>16</v>
      </c>
      <c r="B57" s="55">
        <f t="shared" si="13"/>
        <v>0.22735507246376813</v>
      </c>
      <c r="C57" s="55">
        <f t="shared" si="14"/>
        <v>0.26914464845499331</v>
      </c>
      <c r="D57" s="55">
        <f t="shared" si="15"/>
        <v>0.27533875338753389</v>
      </c>
      <c r="E57" s="55">
        <f t="shared" si="16"/>
        <v>0.3202866593164278</v>
      </c>
      <c r="F57" s="55">
        <f>F10/F37</f>
        <v>0.22849340009103322</v>
      </c>
      <c r="G57" s="55">
        <f t="shared" ref="G57:AA57" si="23">G10/G37</f>
        <v>0.27182270465852554</v>
      </c>
      <c r="H57" s="55">
        <f t="shared" si="23"/>
        <v>0.27683923705722069</v>
      </c>
      <c r="I57" s="55">
        <f t="shared" si="23"/>
        <v>0.32349665924276172</v>
      </c>
      <c r="J57" s="55">
        <f t="shared" si="23"/>
        <v>0.28350287483414416</v>
      </c>
      <c r="K57" s="55">
        <f t="shared" si="23"/>
        <v>0.26889763779527559</v>
      </c>
      <c r="L57" s="55">
        <f t="shared" si="23"/>
        <v>0.2207943925233645</v>
      </c>
      <c r="M57" s="55">
        <f t="shared" si="23"/>
        <v>0.1794228356336261</v>
      </c>
      <c r="N57" s="55">
        <f t="shared" si="23"/>
        <v>0.25853187379265935</v>
      </c>
      <c r="O57" s="55">
        <f t="shared" si="23"/>
        <v>0.22651463580667119</v>
      </c>
      <c r="P57" s="55">
        <f t="shared" si="23"/>
        <v>0.23370613189355957</v>
      </c>
      <c r="Q57" s="55">
        <f t="shared" si="23"/>
        <v>0.18312523647370413</v>
      </c>
      <c r="R57" s="55">
        <f t="shared" si="23"/>
        <v>0.22106631989596878</v>
      </c>
      <c r="S57" s="55">
        <f t="shared" si="23"/>
        <v>0.11861015099144988</v>
      </c>
      <c r="T57" s="55">
        <f t="shared" si="23"/>
        <v>0.13098039215686275</v>
      </c>
      <c r="U57" s="55">
        <f t="shared" si="23"/>
        <v>0.20848056537102475</v>
      </c>
      <c r="V57" s="55">
        <f t="shared" si="23"/>
        <v>0.12378679395385839</v>
      </c>
      <c r="W57" s="55">
        <f t="shared" si="23"/>
        <v>0.14994629430719655</v>
      </c>
      <c r="X57" s="55">
        <f t="shared" si="23"/>
        <v>0.23251075390536563</v>
      </c>
      <c r="Y57" s="55">
        <f t="shared" si="23"/>
        <v>0.14850387883265609</v>
      </c>
      <c r="Z57" s="55">
        <f t="shared" si="23"/>
        <v>0.27421758569299554</v>
      </c>
      <c r="AA57" s="55">
        <f t="shared" si="23"/>
        <v>0.28901382768576206</v>
      </c>
      <c r="AB57" s="49"/>
      <c r="AC57" s="49"/>
      <c r="AD57" s="56">
        <f t="shared" si="18"/>
        <v>0.20567318498538997</v>
      </c>
      <c r="AE57" s="47"/>
      <c r="AF57" s="56">
        <f t="shared" si="19"/>
        <v>0.20000647584509779</v>
      </c>
    </row>
    <row r="58" spans="1:32" s="6" customFormat="1">
      <c r="A58" s="14" t="s">
        <v>17</v>
      </c>
      <c r="B58" s="57">
        <f t="shared" si="13"/>
        <v>6.6123188405797104E-2</v>
      </c>
      <c r="C58" s="57">
        <f t="shared" si="14"/>
        <v>6.5830721003134793E-2</v>
      </c>
      <c r="D58" s="57">
        <f t="shared" si="15"/>
        <v>6.8292682926829273E-2</v>
      </c>
      <c r="E58" s="57">
        <f t="shared" si="16"/>
        <v>7.0011025358324139E-2</v>
      </c>
      <c r="F58" s="57">
        <f>F11/F37</f>
        <v>6.6454255803368223E-2</v>
      </c>
      <c r="G58" s="57">
        <f t="shared" ref="G58:AA58" si="24">G11/G37</f>
        <v>6.6485753052917235E-2</v>
      </c>
      <c r="H58" s="57">
        <f t="shared" si="24"/>
        <v>6.8664850136239783E-2</v>
      </c>
      <c r="I58" s="57">
        <f t="shared" si="24"/>
        <v>7.0712694877505575E-2</v>
      </c>
      <c r="J58" s="57">
        <f t="shared" si="24"/>
        <v>7.3418841220698805E-2</v>
      </c>
      <c r="K58" s="57">
        <f t="shared" si="24"/>
        <v>7.874015748031496E-2</v>
      </c>
      <c r="L58" s="57">
        <f t="shared" si="24"/>
        <v>6.9859813084112155E-2</v>
      </c>
      <c r="M58" s="57">
        <f t="shared" si="24"/>
        <v>6.9008782936010038E-2</v>
      </c>
      <c r="N58" s="57">
        <f t="shared" si="24"/>
        <v>7.2118480360592402E-2</v>
      </c>
      <c r="O58" s="57">
        <f t="shared" si="24"/>
        <v>7.6072157930565015E-2</v>
      </c>
      <c r="P58" s="57">
        <f t="shared" si="24"/>
        <v>8.9086000771307364E-2</v>
      </c>
      <c r="Q58" s="57">
        <f t="shared" si="24"/>
        <v>0.10499432463110102</v>
      </c>
      <c r="R58" s="57">
        <f t="shared" si="24"/>
        <v>0.11090469998142299</v>
      </c>
      <c r="S58" s="57">
        <f t="shared" si="24"/>
        <v>0.10896852828815717</v>
      </c>
      <c r="T58" s="57">
        <f t="shared" si="24"/>
        <v>0.10823529411764705</v>
      </c>
      <c r="U58" s="57">
        <f t="shared" si="24"/>
        <v>0.11697972847312628</v>
      </c>
      <c r="V58" s="57">
        <f t="shared" si="24"/>
        <v>9.1646778042959426E-2</v>
      </c>
      <c r="W58" s="57">
        <f t="shared" si="24"/>
        <v>0.10182599355531687</v>
      </c>
      <c r="X58" s="57">
        <f t="shared" si="24"/>
        <v>0.10753905365632782</v>
      </c>
      <c r="Y58" s="57">
        <f t="shared" si="24"/>
        <v>6.1876616180273368E-2</v>
      </c>
      <c r="Z58" s="57">
        <f t="shared" si="24"/>
        <v>9.1760698318075373E-2</v>
      </c>
      <c r="AA58" s="57">
        <f t="shared" si="24"/>
        <v>6.0932988907460871E-2</v>
      </c>
      <c r="AB58" s="49"/>
      <c r="AC58" s="49"/>
      <c r="AD58" s="58">
        <f t="shared" si="18"/>
        <v>7.6097999550460774E-2</v>
      </c>
      <c r="AE58" s="47"/>
      <c r="AF58" s="58">
        <f t="shared" si="19"/>
        <v>0.10115917627250358</v>
      </c>
    </row>
    <row r="59" spans="1:32" s="6" customFormat="1">
      <c r="A59" s="8" t="s">
        <v>41</v>
      </c>
      <c r="B59" s="52">
        <f t="shared" si="13"/>
        <v>2.2644927536231885E-3</v>
      </c>
      <c r="C59" s="52">
        <f t="shared" si="14"/>
        <v>3.5826242722794446E-3</v>
      </c>
      <c r="D59" s="52">
        <f t="shared" si="15"/>
        <v>3.7940379403794038E-3</v>
      </c>
      <c r="E59" s="52">
        <f t="shared" si="16"/>
        <v>3.858875413450937E-3</v>
      </c>
      <c r="F59" s="52">
        <f>F12/F37</f>
        <v>2.2758306781975419E-3</v>
      </c>
      <c r="G59" s="52">
        <f t="shared" ref="G59:AA59" si="25">G12/G37</f>
        <v>3.6182722749886929E-3</v>
      </c>
      <c r="H59" s="52">
        <f t="shared" si="25"/>
        <v>3.8147138964577656E-3</v>
      </c>
      <c r="I59" s="52">
        <f t="shared" si="25"/>
        <v>3.8975501113585748E-3</v>
      </c>
      <c r="J59" s="52">
        <f t="shared" si="25"/>
        <v>7.9610791685095095E-3</v>
      </c>
      <c r="K59" s="52">
        <f t="shared" si="25"/>
        <v>1.0236220472440945E-2</v>
      </c>
      <c r="L59" s="52">
        <f t="shared" si="25"/>
        <v>7.9439252336448597E-3</v>
      </c>
      <c r="M59" s="52">
        <f t="shared" si="25"/>
        <v>6.4527693134970423E-3</v>
      </c>
      <c r="N59" s="52">
        <f t="shared" si="25"/>
        <v>6.7611075338055377E-3</v>
      </c>
      <c r="O59" s="52">
        <f t="shared" si="25"/>
        <v>5.9564329475833904E-3</v>
      </c>
      <c r="P59" s="52">
        <f t="shared" si="25"/>
        <v>6.3632857693790975E-3</v>
      </c>
      <c r="Q59" s="52">
        <f t="shared" si="25"/>
        <v>3.9727582292849034E-3</v>
      </c>
      <c r="R59" s="52">
        <f t="shared" si="25"/>
        <v>4.8300204347018387E-3</v>
      </c>
      <c r="S59" s="52">
        <f t="shared" si="25"/>
        <v>5.0936874658904854E-3</v>
      </c>
      <c r="T59" s="52">
        <f t="shared" si="25"/>
        <v>3.6078431372549018E-3</v>
      </c>
      <c r="U59" s="52">
        <f t="shared" si="25"/>
        <v>4.4634554584340709E-3</v>
      </c>
      <c r="V59" s="52">
        <f t="shared" si="25"/>
        <v>4.6141607000795542E-3</v>
      </c>
      <c r="W59" s="52">
        <f t="shared" si="25"/>
        <v>7.0891514500537054E-3</v>
      </c>
      <c r="X59" s="52">
        <f t="shared" si="25"/>
        <v>4.9807561693457096E-3</v>
      </c>
      <c r="Y59" s="52">
        <f t="shared" si="25"/>
        <v>3.509420022164758E-3</v>
      </c>
      <c r="Z59" s="52">
        <f t="shared" si="25"/>
        <v>8.0902703853523526E-3</v>
      </c>
      <c r="AA59" s="52">
        <f t="shared" si="25"/>
        <v>2.5831940434584409E-3</v>
      </c>
      <c r="AB59" s="53"/>
      <c r="AC59" s="53"/>
      <c r="AD59" s="54">
        <f t="shared" si="18"/>
        <v>4.6392447741065409E-3</v>
      </c>
      <c r="AE59" s="47"/>
      <c r="AF59" s="54">
        <f t="shared" si="19"/>
        <v>5.0317316409791476E-3</v>
      </c>
    </row>
    <row r="60" spans="1:32" s="6" customFormat="1">
      <c r="A60" s="8" t="s">
        <v>18</v>
      </c>
      <c r="B60" s="52">
        <f t="shared" si="13"/>
        <v>2.0380434782608696E-2</v>
      </c>
      <c r="C60" s="52">
        <f t="shared" si="14"/>
        <v>1.8360949395432154E-2</v>
      </c>
      <c r="D60" s="52">
        <f t="shared" si="15"/>
        <v>1.9512195121951219E-2</v>
      </c>
      <c r="E60" s="52">
        <f t="shared" si="16"/>
        <v>2.2601984564498346E-2</v>
      </c>
      <c r="F60" s="52">
        <f>F13/F37</f>
        <v>2.0482476103777878E-2</v>
      </c>
      <c r="G60" s="52">
        <f t="shared" ref="G60:AA60" si="26">G13/G37</f>
        <v>1.854364540931705E-2</v>
      </c>
      <c r="H60" s="52">
        <f t="shared" si="26"/>
        <v>1.9618528610354225E-2</v>
      </c>
      <c r="I60" s="52">
        <f t="shared" si="26"/>
        <v>2.2828507795100223E-2</v>
      </c>
      <c r="J60" s="52">
        <f t="shared" si="26"/>
        <v>2.2114108801415303E-2</v>
      </c>
      <c r="K60" s="52">
        <f t="shared" si="26"/>
        <v>1.7716535433070866E-2</v>
      </c>
      <c r="L60" s="52">
        <f t="shared" si="26"/>
        <v>1.705607476635514E-2</v>
      </c>
      <c r="M60" s="52">
        <f t="shared" si="26"/>
        <v>1.4518730955368346E-2</v>
      </c>
      <c r="N60" s="52">
        <f t="shared" si="26"/>
        <v>1.5775917578879587E-2</v>
      </c>
      <c r="O60" s="52">
        <f t="shared" si="26"/>
        <v>1.7358747447243021E-2</v>
      </c>
      <c r="P60" s="52">
        <f t="shared" si="26"/>
        <v>1.774006941766294E-2</v>
      </c>
      <c r="Q60" s="52">
        <f t="shared" si="26"/>
        <v>9.4589481649640563E-3</v>
      </c>
      <c r="R60" s="52">
        <f t="shared" si="26"/>
        <v>7.0592606353334572E-3</v>
      </c>
      <c r="S60" s="52">
        <f t="shared" si="26"/>
        <v>8.550118246316173E-3</v>
      </c>
      <c r="T60" s="52">
        <f t="shared" si="26"/>
        <v>5.1764705882352945E-3</v>
      </c>
      <c r="U60" s="52">
        <f t="shared" si="26"/>
        <v>1.7853821833736284E-2</v>
      </c>
      <c r="V60" s="52">
        <f t="shared" si="26"/>
        <v>5.2505966587112173E-3</v>
      </c>
      <c r="W60" s="52">
        <f t="shared" si="26"/>
        <v>8.378088077336197E-3</v>
      </c>
      <c r="X60" s="52">
        <f t="shared" si="26"/>
        <v>1.3131084446456871E-2</v>
      </c>
      <c r="Y60" s="52">
        <f t="shared" si="26"/>
        <v>5.9106021425932766E-3</v>
      </c>
      <c r="Z60" s="52">
        <f t="shared" si="26"/>
        <v>1.0432190760059613E-2</v>
      </c>
      <c r="AA60" s="52">
        <f t="shared" si="26"/>
        <v>5.0144354961252089E-3</v>
      </c>
      <c r="AB60" s="53"/>
      <c r="AC60" s="53"/>
      <c r="AD60" s="54">
        <f t="shared" si="18"/>
        <v>7.5882220723758149E-3</v>
      </c>
      <c r="AE60" s="47"/>
      <c r="AF60" s="54">
        <f t="shared" si="19"/>
        <v>8.8978111643569485E-3</v>
      </c>
    </row>
    <row r="61" spans="1:32" s="6" customFormat="1">
      <c r="A61" s="8" t="s">
        <v>19</v>
      </c>
      <c r="B61" s="52">
        <f t="shared" si="13"/>
        <v>9.0579710144927537E-4</v>
      </c>
      <c r="C61" s="52">
        <f t="shared" si="14"/>
        <v>4.4782803403493058E-4</v>
      </c>
      <c r="D61" s="52">
        <f t="shared" si="15"/>
        <v>1.6260162601626016E-3</v>
      </c>
      <c r="E61" s="52">
        <f t="shared" si="16"/>
        <v>1.6538037486218302E-3</v>
      </c>
      <c r="F61" s="52">
        <f>F14/F37</f>
        <v>9.1033227127901685E-4</v>
      </c>
      <c r="G61" s="52">
        <f t="shared" ref="G61:AA61" si="27">G14/G37</f>
        <v>4.5228403437358661E-4</v>
      </c>
      <c r="H61" s="52">
        <f t="shared" si="27"/>
        <v>1.6348773841961854E-3</v>
      </c>
      <c r="I61" s="52">
        <f t="shared" si="27"/>
        <v>1.6703786191536749E-3</v>
      </c>
      <c r="J61" s="52">
        <f t="shared" si="27"/>
        <v>4.4228217602830609E-4</v>
      </c>
      <c r="K61" s="52">
        <f t="shared" si="27"/>
        <v>1.1811023622047244E-3</v>
      </c>
      <c r="L61" s="52">
        <f t="shared" si="27"/>
        <v>0</v>
      </c>
      <c r="M61" s="52">
        <f t="shared" si="27"/>
        <v>1.2547051442910915E-3</v>
      </c>
      <c r="N61" s="52">
        <f t="shared" si="27"/>
        <v>1.28783000643915E-3</v>
      </c>
      <c r="O61" s="52">
        <f t="shared" si="27"/>
        <v>3.4036759700476512E-4</v>
      </c>
      <c r="P61" s="52">
        <f t="shared" si="27"/>
        <v>0</v>
      </c>
      <c r="Q61" s="52">
        <f t="shared" si="27"/>
        <v>0</v>
      </c>
      <c r="R61" s="52">
        <f t="shared" si="27"/>
        <v>5.5731005015790451E-4</v>
      </c>
      <c r="S61" s="52">
        <f t="shared" si="27"/>
        <v>0</v>
      </c>
      <c r="T61" s="52">
        <f t="shared" si="27"/>
        <v>0</v>
      </c>
      <c r="U61" s="52">
        <f t="shared" si="27"/>
        <v>0</v>
      </c>
      <c r="V61" s="52">
        <f t="shared" si="27"/>
        <v>1.5910898965791568E-4</v>
      </c>
      <c r="W61" s="52">
        <f t="shared" si="27"/>
        <v>0</v>
      </c>
      <c r="X61" s="52">
        <f t="shared" si="27"/>
        <v>4.527960153950645E-4</v>
      </c>
      <c r="Y61" s="52">
        <f t="shared" si="27"/>
        <v>3.6941263391207979E-4</v>
      </c>
      <c r="Z61" s="52">
        <f t="shared" si="27"/>
        <v>2.1290185224611454E-3</v>
      </c>
      <c r="AA61" s="52">
        <f t="shared" si="27"/>
        <v>6.07810363166692E-4</v>
      </c>
      <c r="AB61" s="53"/>
      <c r="AC61" s="53"/>
      <c r="AD61" s="54">
        <f t="shared" si="18"/>
        <v>6.4733648010788941E-4</v>
      </c>
      <c r="AE61" s="47"/>
      <c r="AF61" s="54">
        <f t="shared" si="19"/>
        <v>4.2740577645382729E-4</v>
      </c>
    </row>
    <row r="62" spans="1:32" s="6" customFormat="1">
      <c r="A62" s="8" t="s">
        <v>46</v>
      </c>
      <c r="B62" s="52">
        <f t="shared" si="13"/>
        <v>0</v>
      </c>
      <c r="C62" s="52">
        <f t="shared" si="14"/>
        <v>0</v>
      </c>
      <c r="D62" s="52">
        <f t="shared" si="15"/>
        <v>5.4200542005420054E-4</v>
      </c>
      <c r="E62" s="52">
        <f t="shared" si="16"/>
        <v>0</v>
      </c>
      <c r="F62" s="52">
        <f>F15/F37</f>
        <v>0</v>
      </c>
      <c r="G62" s="52">
        <f t="shared" ref="G62:AA62" si="28">G15/G37</f>
        <v>0</v>
      </c>
      <c r="H62" s="52">
        <f t="shared" si="28"/>
        <v>5.4495912806539512E-4</v>
      </c>
      <c r="I62" s="52">
        <f t="shared" si="28"/>
        <v>0</v>
      </c>
      <c r="J62" s="52">
        <f t="shared" si="28"/>
        <v>0</v>
      </c>
      <c r="K62" s="52">
        <f t="shared" si="28"/>
        <v>1.5748031496062992E-3</v>
      </c>
      <c r="L62" s="52">
        <f t="shared" si="28"/>
        <v>2.3364485981308409E-3</v>
      </c>
      <c r="M62" s="52">
        <f t="shared" si="28"/>
        <v>2.3301666965405985E-3</v>
      </c>
      <c r="N62" s="52">
        <f t="shared" si="28"/>
        <v>1.7707662588538314E-3</v>
      </c>
      <c r="O62" s="52">
        <f t="shared" si="28"/>
        <v>1.191286589516678E-3</v>
      </c>
      <c r="P62" s="52">
        <f t="shared" si="28"/>
        <v>3.8565368299267258E-4</v>
      </c>
      <c r="Q62" s="52">
        <f t="shared" si="28"/>
        <v>1.8917896329928113E-4</v>
      </c>
      <c r="R62" s="52">
        <f t="shared" si="28"/>
        <v>0</v>
      </c>
      <c r="S62" s="52">
        <f t="shared" si="28"/>
        <v>7.2766963798435514E-4</v>
      </c>
      <c r="T62" s="52">
        <f t="shared" si="28"/>
        <v>0</v>
      </c>
      <c r="U62" s="52">
        <f t="shared" si="28"/>
        <v>2.0457504184489494E-3</v>
      </c>
      <c r="V62" s="52">
        <f t="shared" si="28"/>
        <v>9.5465393794749406E-4</v>
      </c>
      <c r="W62" s="52">
        <f t="shared" si="28"/>
        <v>1.5037593984962407E-3</v>
      </c>
      <c r="X62" s="52">
        <f t="shared" si="28"/>
        <v>9.05592030790129E-4</v>
      </c>
      <c r="Y62" s="52">
        <f t="shared" si="28"/>
        <v>1.2929442186922792E-3</v>
      </c>
      <c r="Z62" s="52">
        <f t="shared" si="28"/>
        <v>6.3870555673834362E-4</v>
      </c>
      <c r="AA62" s="52">
        <f t="shared" si="28"/>
        <v>6.07810363166692E-4</v>
      </c>
      <c r="AB62" s="53"/>
      <c r="AC62" s="53"/>
      <c r="AD62" s="54">
        <f t="shared" si="18"/>
        <v>8.9907844459429084E-4</v>
      </c>
      <c r="AE62" s="47"/>
      <c r="AF62" s="54">
        <f t="shared" si="19"/>
        <v>8.9366662349436605E-4</v>
      </c>
    </row>
    <row r="63" spans="1:32" s="6" customFormat="1">
      <c r="A63" s="8" t="s">
        <v>20</v>
      </c>
      <c r="B63" s="52">
        <f t="shared" si="13"/>
        <v>4.076086956521739E-3</v>
      </c>
      <c r="C63" s="52">
        <f t="shared" si="14"/>
        <v>8.5087326466636807E-3</v>
      </c>
      <c r="D63" s="52">
        <f t="shared" si="15"/>
        <v>9.2140921409214101E-3</v>
      </c>
      <c r="E63" s="52">
        <f t="shared" si="16"/>
        <v>7.1664829106945979E-3</v>
      </c>
      <c r="F63" s="52">
        <f>F16/F37</f>
        <v>4.0964952207555756E-3</v>
      </c>
      <c r="G63" s="52">
        <f t="shared" ref="G63:AA63" si="29">G16/G37</f>
        <v>8.5933966530981464E-3</v>
      </c>
      <c r="H63" s="52">
        <f t="shared" si="29"/>
        <v>9.2643051771117164E-3</v>
      </c>
      <c r="I63" s="52">
        <f t="shared" si="29"/>
        <v>7.2383073496659241E-3</v>
      </c>
      <c r="J63" s="52">
        <f t="shared" si="29"/>
        <v>4.8651039363113669E-3</v>
      </c>
      <c r="K63" s="52">
        <f t="shared" si="29"/>
        <v>8.6614173228346455E-3</v>
      </c>
      <c r="L63" s="52">
        <f t="shared" si="29"/>
        <v>8.6448598130841117E-3</v>
      </c>
      <c r="M63" s="52">
        <f t="shared" si="29"/>
        <v>8.2452052339128876E-3</v>
      </c>
      <c r="N63" s="52">
        <f t="shared" si="29"/>
        <v>8.6928525434642624E-3</v>
      </c>
      <c r="O63" s="52">
        <f t="shared" si="29"/>
        <v>9.7004765146358075E-3</v>
      </c>
      <c r="P63" s="52">
        <f t="shared" si="29"/>
        <v>1.0798303123794832E-2</v>
      </c>
      <c r="Q63" s="52">
        <f t="shared" si="29"/>
        <v>1.2296632614453273E-2</v>
      </c>
      <c r="R63" s="52">
        <f t="shared" si="29"/>
        <v>2.6750882407579418E-2</v>
      </c>
      <c r="S63" s="52">
        <f t="shared" si="29"/>
        <v>3.3290885937784245E-2</v>
      </c>
      <c r="T63" s="52">
        <f t="shared" si="29"/>
        <v>0.04</v>
      </c>
      <c r="U63" s="52">
        <f t="shared" si="29"/>
        <v>3.7009484842849175E-2</v>
      </c>
      <c r="V63" s="52">
        <f t="shared" si="29"/>
        <v>2.3389021479713605E-2</v>
      </c>
      <c r="W63" s="52">
        <f t="shared" si="29"/>
        <v>2.2341568206229859E-2</v>
      </c>
      <c r="X63" s="52">
        <f t="shared" si="29"/>
        <v>1.9017432646592711E-2</v>
      </c>
      <c r="Y63" s="52">
        <f t="shared" si="29"/>
        <v>1.5330624307351312E-2</v>
      </c>
      <c r="Z63" s="52">
        <f t="shared" si="29"/>
        <v>1.4477325952735789E-2</v>
      </c>
      <c r="AA63" s="52">
        <f t="shared" si="29"/>
        <v>1.2460112444917185E-2</v>
      </c>
      <c r="AB63" s="53"/>
      <c r="AC63" s="53"/>
      <c r="AD63" s="54">
        <f t="shared" si="18"/>
        <v>1.5140481006967858E-2</v>
      </c>
      <c r="AE63" s="47"/>
      <c r="AF63" s="54">
        <f t="shared" si="19"/>
        <v>2.6207745110736955E-2</v>
      </c>
    </row>
    <row r="64" spans="1:32" s="6" customFormat="1" ht="16.5" customHeight="1">
      <c r="A64" s="8" t="s">
        <v>21</v>
      </c>
      <c r="B64" s="52">
        <f t="shared" si="13"/>
        <v>1.177536231884058E-2</v>
      </c>
      <c r="C64" s="52">
        <f t="shared" si="14"/>
        <v>1.2091356918943126E-2</v>
      </c>
      <c r="D64" s="52">
        <f t="shared" si="15"/>
        <v>6.5040650406504065E-3</v>
      </c>
      <c r="E64" s="52">
        <f t="shared" si="16"/>
        <v>9.371554575523704E-3</v>
      </c>
      <c r="F64" s="52">
        <f>F17/F37</f>
        <v>1.1834319526627219E-2</v>
      </c>
      <c r="G64" s="52">
        <f t="shared" ref="G64:AB64" si="30">G17/G37</f>
        <v>1.2211668928086838E-2</v>
      </c>
      <c r="H64" s="52">
        <f t="shared" si="30"/>
        <v>6.5395095367847414E-3</v>
      </c>
      <c r="I64" s="52">
        <f t="shared" si="30"/>
        <v>9.4654788418708242E-3</v>
      </c>
      <c r="J64" s="52">
        <f t="shared" si="30"/>
        <v>1.1499336576735958E-2</v>
      </c>
      <c r="K64" s="52">
        <f t="shared" si="30"/>
        <v>1.062992125984252E-2</v>
      </c>
      <c r="L64" s="52">
        <f t="shared" si="30"/>
        <v>9.8130841121495324E-3</v>
      </c>
      <c r="M64" s="52">
        <f t="shared" si="30"/>
        <v>8.9621796020792257E-3</v>
      </c>
      <c r="N64" s="52">
        <f t="shared" si="30"/>
        <v>7.0830650354153256E-3</v>
      </c>
      <c r="O64" s="52">
        <f t="shared" si="30"/>
        <v>1.3784887678692988E-2</v>
      </c>
      <c r="P64" s="52">
        <f t="shared" si="30"/>
        <v>1.3305052063247204E-2</v>
      </c>
      <c r="Q64" s="52">
        <f t="shared" si="30"/>
        <v>3.0646992054483541E-2</v>
      </c>
      <c r="R64" s="52">
        <f t="shared" si="30"/>
        <v>2.2849712056474084E-2</v>
      </c>
      <c r="S64" s="52">
        <f t="shared" si="30"/>
        <v>2.0920502092050208E-2</v>
      </c>
      <c r="T64" s="52">
        <f t="shared" si="30"/>
        <v>1.9137254901960783E-2</v>
      </c>
      <c r="U64" s="52">
        <f t="shared" si="30"/>
        <v>1.7667844522968199E-2</v>
      </c>
      <c r="V64" s="52">
        <f t="shared" si="30"/>
        <v>2.3229912490055689E-2</v>
      </c>
      <c r="W64" s="52">
        <f t="shared" si="30"/>
        <v>1.9978517722878626E-2</v>
      </c>
      <c r="X64" s="52">
        <f t="shared" si="30"/>
        <v>2.1281412723568031E-2</v>
      </c>
      <c r="Y64" s="52">
        <f t="shared" si="30"/>
        <v>9.7894347986701141E-3</v>
      </c>
      <c r="Z64" s="52">
        <f t="shared" si="30"/>
        <v>9.7934852033212689E-3</v>
      </c>
      <c r="AA64" s="52">
        <f t="shared" si="30"/>
        <v>6.837866585625285E-3</v>
      </c>
      <c r="AB64" s="52" t="e">
        <f t="shared" si="30"/>
        <v>#DIV/0!</v>
      </c>
      <c r="AC64" s="52"/>
      <c r="AD64" s="54">
        <f t="shared" si="18"/>
        <v>1.1903798606428411E-2</v>
      </c>
      <c r="AE64" s="47"/>
      <c r="AF64" s="54">
        <f t="shared" si="19"/>
        <v>1.8106462893407591E-2</v>
      </c>
    </row>
    <row r="65" spans="1:32" s="6" customFormat="1">
      <c r="A65" s="8" t="s">
        <v>22</v>
      </c>
      <c r="B65" s="52">
        <f t="shared" si="13"/>
        <v>5.434782608695652E-3</v>
      </c>
      <c r="C65" s="52">
        <f t="shared" si="14"/>
        <v>5.3739364084191667E-3</v>
      </c>
      <c r="D65" s="52">
        <f t="shared" si="15"/>
        <v>3.2520325203252032E-3</v>
      </c>
      <c r="E65" s="52">
        <f t="shared" si="16"/>
        <v>4.410143329658214E-3</v>
      </c>
      <c r="F65" s="52">
        <f>F18/F37</f>
        <v>5.4619936276741011E-3</v>
      </c>
      <c r="G65" s="52">
        <f t="shared" ref="G65:AA65" si="31">G18/G37</f>
        <v>5.4274084124830389E-3</v>
      </c>
      <c r="H65" s="52">
        <f t="shared" si="31"/>
        <v>3.2697547683923707E-3</v>
      </c>
      <c r="I65" s="52">
        <f t="shared" si="31"/>
        <v>4.4543429844097994E-3</v>
      </c>
      <c r="J65" s="52">
        <f t="shared" si="31"/>
        <v>3.5382574082264487E-3</v>
      </c>
      <c r="K65" s="52">
        <f t="shared" si="31"/>
        <v>3.5433070866141732E-3</v>
      </c>
      <c r="L65" s="52">
        <f t="shared" si="31"/>
        <v>2.3364485981308409E-3</v>
      </c>
      <c r="M65" s="52">
        <f t="shared" si="31"/>
        <v>6.4527693134970423E-3</v>
      </c>
      <c r="N65" s="52">
        <f t="shared" si="31"/>
        <v>8.3708950418544745E-3</v>
      </c>
      <c r="O65" s="52">
        <f t="shared" si="31"/>
        <v>4.7651463580667122E-3</v>
      </c>
      <c r="P65" s="52">
        <f t="shared" si="31"/>
        <v>8.4843810258387973E-3</v>
      </c>
      <c r="Q65" s="52">
        <f t="shared" si="31"/>
        <v>6.8104426787741201E-3</v>
      </c>
      <c r="R65" s="52">
        <f t="shared" si="31"/>
        <v>8.9169608025264722E-3</v>
      </c>
      <c r="S65" s="52">
        <f t="shared" si="31"/>
        <v>7.2766963798435507E-3</v>
      </c>
      <c r="T65" s="52">
        <f t="shared" si="31"/>
        <v>5.9607843137254903E-3</v>
      </c>
      <c r="U65" s="52">
        <f t="shared" si="31"/>
        <v>6.6951831876511068E-3</v>
      </c>
      <c r="V65" s="52">
        <f t="shared" si="31"/>
        <v>7.6372315035799524E-3</v>
      </c>
      <c r="W65" s="52">
        <f t="shared" si="31"/>
        <v>3.6519871106337272E-3</v>
      </c>
      <c r="X65" s="52">
        <f t="shared" si="31"/>
        <v>5.2071541770432423E-3</v>
      </c>
      <c r="Y65" s="52">
        <f t="shared" si="31"/>
        <v>2.0317694865164388E-3</v>
      </c>
      <c r="Z65" s="52">
        <f t="shared" si="31"/>
        <v>4.6838407494145199E-3</v>
      </c>
      <c r="AA65" s="52">
        <f t="shared" si="31"/>
        <v>2.887099225041787E-3</v>
      </c>
      <c r="AB65" s="53"/>
      <c r="AC65" s="53"/>
      <c r="AD65" s="54">
        <f t="shared" si="18"/>
        <v>3.30860867610699E-3</v>
      </c>
      <c r="AE65" s="47"/>
      <c r="AF65" s="54">
        <f t="shared" si="19"/>
        <v>5.8671156585934463E-3</v>
      </c>
    </row>
    <row r="66" spans="1:32" s="6" customFormat="1">
      <c r="A66" s="8" t="s">
        <v>23</v>
      </c>
      <c r="B66" s="52">
        <f t="shared" si="13"/>
        <v>8.605072463768116E-3</v>
      </c>
      <c r="C66" s="52">
        <f t="shared" si="14"/>
        <v>6.269592476489028E-3</v>
      </c>
      <c r="D66" s="52">
        <f t="shared" si="15"/>
        <v>9.7560975609756097E-3</v>
      </c>
      <c r="E66" s="52">
        <f t="shared" si="16"/>
        <v>3.858875413450937E-3</v>
      </c>
      <c r="F66" s="52">
        <f>F19/F37</f>
        <v>8.6481565771506595E-3</v>
      </c>
      <c r="G66" s="52">
        <f t="shared" ref="G66:AA66" si="32">G19/G37</f>
        <v>6.3319764812302124E-3</v>
      </c>
      <c r="H66" s="52">
        <f t="shared" si="32"/>
        <v>9.8092643051771126E-3</v>
      </c>
      <c r="I66" s="52">
        <f t="shared" si="32"/>
        <v>3.8975501113585748E-3</v>
      </c>
      <c r="J66" s="52">
        <f t="shared" si="32"/>
        <v>7.5187969924812026E-3</v>
      </c>
      <c r="K66" s="52">
        <f t="shared" si="32"/>
        <v>9.0551181102362203E-3</v>
      </c>
      <c r="L66" s="52">
        <f t="shared" si="32"/>
        <v>4.9065420560747662E-3</v>
      </c>
      <c r="M66" s="52">
        <f t="shared" si="32"/>
        <v>7.8867180498297194E-3</v>
      </c>
      <c r="N66" s="52">
        <f t="shared" si="32"/>
        <v>6.2781712813908567E-3</v>
      </c>
      <c r="O66" s="52">
        <f t="shared" si="32"/>
        <v>8.8495575221238937E-3</v>
      </c>
      <c r="P66" s="52">
        <f t="shared" si="32"/>
        <v>1.3690705746239876E-2</v>
      </c>
      <c r="Q66" s="52">
        <f t="shared" si="32"/>
        <v>1.7215285660234583E-2</v>
      </c>
      <c r="R66" s="52">
        <f t="shared" si="32"/>
        <v>1.6347761471298534E-2</v>
      </c>
      <c r="S66" s="52">
        <f t="shared" si="32"/>
        <v>1.327997089321448E-2</v>
      </c>
      <c r="T66" s="52">
        <f t="shared" si="32"/>
        <v>1.396078431372549E-2</v>
      </c>
      <c r="U66" s="52">
        <f t="shared" si="32"/>
        <v>1.3390366375302214E-2</v>
      </c>
      <c r="V66" s="52">
        <f t="shared" si="32"/>
        <v>1.3524264120922832E-2</v>
      </c>
      <c r="W66" s="52">
        <f t="shared" si="32"/>
        <v>1.3319011815252416E-2</v>
      </c>
      <c r="X66" s="52">
        <f t="shared" si="32"/>
        <v>1.5847860538827259E-2</v>
      </c>
      <c r="Y66" s="52">
        <f t="shared" si="32"/>
        <v>7.3882526782415962E-3</v>
      </c>
      <c r="Z66" s="52">
        <f t="shared" si="32"/>
        <v>1.4903129657228018E-2</v>
      </c>
      <c r="AA66" s="52">
        <f t="shared" si="32"/>
        <v>9.2691080382920534E-3</v>
      </c>
      <c r="AB66" s="53"/>
      <c r="AC66" s="53"/>
      <c r="AD66" s="54">
        <f t="shared" si="18"/>
        <v>1.0896830748482805E-2</v>
      </c>
      <c r="AE66" s="47"/>
      <c r="AF66" s="54">
        <f t="shared" si="19"/>
        <v>1.3793550058282606E-2</v>
      </c>
    </row>
    <row r="67" spans="1:32" s="6" customFormat="1">
      <c r="A67" s="8" t="s">
        <v>24</v>
      </c>
      <c r="B67" s="52">
        <f t="shared" si="13"/>
        <v>1.2681159420289856E-2</v>
      </c>
      <c r="C67" s="52">
        <f t="shared" si="14"/>
        <v>1.1195700850873265E-2</v>
      </c>
      <c r="D67" s="52">
        <f t="shared" si="15"/>
        <v>1.4092140921409214E-2</v>
      </c>
      <c r="E67" s="52">
        <f t="shared" si="16"/>
        <v>1.7089305402425578E-2</v>
      </c>
      <c r="F67" s="52">
        <f>F20/F37</f>
        <v>1.2744651797906235E-2</v>
      </c>
      <c r="G67" s="52">
        <f t="shared" ref="G67:AA67" si="33">G20/G37</f>
        <v>1.1307100859339666E-2</v>
      </c>
      <c r="H67" s="52">
        <f t="shared" si="33"/>
        <v>1.4168937329700272E-2</v>
      </c>
      <c r="I67" s="52">
        <f t="shared" si="33"/>
        <v>1.7260579064587972E-2</v>
      </c>
      <c r="J67" s="52">
        <f t="shared" si="33"/>
        <v>1.5479876160990712E-2</v>
      </c>
      <c r="K67" s="52">
        <f t="shared" si="33"/>
        <v>1.6141732283464567E-2</v>
      </c>
      <c r="L67" s="52">
        <f t="shared" si="33"/>
        <v>1.6822429906542057E-2</v>
      </c>
      <c r="M67" s="52">
        <f t="shared" si="33"/>
        <v>1.2905538626994085E-2</v>
      </c>
      <c r="N67" s="52">
        <f t="shared" si="33"/>
        <v>1.6097875080489377E-2</v>
      </c>
      <c r="O67" s="52">
        <f t="shared" si="33"/>
        <v>1.4125255275697754E-2</v>
      </c>
      <c r="P67" s="52">
        <f t="shared" si="33"/>
        <v>1.8318549942151947E-2</v>
      </c>
      <c r="Q67" s="52">
        <f t="shared" si="33"/>
        <v>2.4404086265607264E-2</v>
      </c>
      <c r="R67" s="52">
        <f t="shared" si="33"/>
        <v>2.3592792123351292E-2</v>
      </c>
      <c r="S67" s="52">
        <f t="shared" si="33"/>
        <v>1.9828997635073675E-2</v>
      </c>
      <c r="T67" s="52">
        <f t="shared" si="33"/>
        <v>2.0392156862745099E-2</v>
      </c>
      <c r="U67" s="52">
        <f t="shared" si="33"/>
        <v>1.7853821833736284E-2</v>
      </c>
      <c r="V67" s="52">
        <f t="shared" si="33"/>
        <v>1.2887828162291169E-2</v>
      </c>
      <c r="W67" s="52">
        <f t="shared" si="33"/>
        <v>2.5563909774436091E-2</v>
      </c>
      <c r="X67" s="52">
        <f t="shared" si="33"/>
        <v>2.6714964908308807E-2</v>
      </c>
      <c r="Y67" s="52">
        <f t="shared" si="33"/>
        <v>1.625415589213151E-2</v>
      </c>
      <c r="Z67" s="52">
        <f t="shared" si="33"/>
        <v>2.6612731530764318E-2</v>
      </c>
      <c r="AA67" s="52">
        <f t="shared" si="33"/>
        <v>2.0665552347667527E-2</v>
      </c>
      <c r="AB67" s="53"/>
      <c r="AC67" s="53"/>
      <c r="AD67" s="54">
        <f t="shared" si="18"/>
        <v>2.107439874129018E-2</v>
      </c>
      <c r="AE67" s="47"/>
      <c r="AF67" s="54">
        <f t="shared" si="19"/>
        <v>2.1933687346198681E-2</v>
      </c>
    </row>
    <row r="68" spans="1:32" s="6" customFormat="1" ht="22.5" customHeight="1">
      <c r="A68" s="15" t="s">
        <v>25</v>
      </c>
      <c r="B68" s="59" t="s">
        <v>30</v>
      </c>
      <c r="C68" s="59" t="s">
        <v>30</v>
      </c>
      <c r="D68" s="59" t="s">
        <v>30</v>
      </c>
      <c r="E68" s="59" t="s">
        <v>30</v>
      </c>
      <c r="F68" s="59">
        <f>F21/F37</f>
        <v>4.050978607191625E-2</v>
      </c>
      <c r="G68" s="59">
        <f t="shared" ref="G68:AA68" si="34">G21/G37</f>
        <v>3.0303030303030304E-2</v>
      </c>
      <c r="H68" s="59">
        <f t="shared" si="34"/>
        <v>3.978201634877384E-2</v>
      </c>
      <c r="I68" s="59">
        <f t="shared" si="34"/>
        <v>4.1759465478841871E-2</v>
      </c>
      <c r="J68" s="59">
        <f t="shared" si="34"/>
        <v>3.7151702786377708E-2</v>
      </c>
      <c r="K68" s="59">
        <f t="shared" si="34"/>
        <v>4.0944881889763779E-2</v>
      </c>
      <c r="L68" s="59">
        <f t="shared" si="34"/>
        <v>2.5934579439252335E-2</v>
      </c>
      <c r="M68" s="59">
        <f t="shared" si="34"/>
        <v>3.7461910736691161E-2</v>
      </c>
      <c r="N68" s="59">
        <f t="shared" si="34"/>
        <v>3.7347070186735352E-2</v>
      </c>
      <c r="O68" s="59">
        <f t="shared" si="34"/>
        <v>5.3267528931245749E-2</v>
      </c>
      <c r="P68" s="59">
        <f t="shared" si="34"/>
        <v>3.7408407250289238E-2</v>
      </c>
      <c r="Q68" s="59">
        <f t="shared" si="34"/>
        <v>5.4105183503594403E-2</v>
      </c>
      <c r="R68" s="59">
        <f t="shared" si="34"/>
        <v>5.6659855099386959E-2</v>
      </c>
      <c r="S68" s="59">
        <f t="shared" si="34"/>
        <v>3.9294160451155177E-2</v>
      </c>
      <c r="T68" s="59">
        <f t="shared" si="34"/>
        <v>4.0784313725490198E-2</v>
      </c>
      <c r="U68" s="59">
        <f t="shared" si="34"/>
        <v>5.6351125162730144E-2</v>
      </c>
      <c r="V68" s="59">
        <f t="shared" si="34"/>
        <v>5.0596658711217185E-2</v>
      </c>
      <c r="W68" s="59">
        <f t="shared" si="34"/>
        <v>4.9624060150375938E-2</v>
      </c>
      <c r="X68" s="59">
        <f t="shared" si="34"/>
        <v>2.8978944985284128E-2</v>
      </c>
      <c r="Y68" s="59">
        <f t="shared" si="34"/>
        <v>3.0476542297746583E-2</v>
      </c>
      <c r="Z68" s="59">
        <f t="shared" si="34"/>
        <v>3.0232063018948267E-2</v>
      </c>
      <c r="AA68" s="59">
        <f t="shared" si="34"/>
        <v>3.0846375930709619E-2</v>
      </c>
      <c r="AB68" s="49"/>
      <c r="AC68" s="49"/>
      <c r="AD68" s="59" t="s">
        <v>30</v>
      </c>
      <c r="AE68" s="65"/>
      <c r="AF68" s="59" t="s">
        <v>30</v>
      </c>
    </row>
    <row r="69" spans="1:32" s="6" customFormat="1">
      <c r="A69" s="8" t="s">
        <v>45</v>
      </c>
      <c r="B69" s="52" t="s">
        <v>30</v>
      </c>
      <c r="C69" s="52" t="s">
        <v>30</v>
      </c>
      <c r="D69" s="52" t="s">
        <v>30</v>
      </c>
      <c r="E69" s="52" t="s">
        <v>30</v>
      </c>
      <c r="F69" s="52">
        <f>F22/F37</f>
        <v>3.6413290851160674E-3</v>
      </c>
      <c r="G69" s="52">
        <f t="shared" ref="G69:Y69" si="35">G22/G37</f>
        <v>2.7137042062415195E-3</v>
      </c>
      <c r="H69" s="52">
        <f t="shared" si="35"/>
        <v>3.2697547683923707E-3</v>
      </c>
      <c r="I69" s="52">
        <f t="shared" si="35"/>
        <v>3.8975501113585748E-3</v>
      </c>
      <c r="J69" s="52">
        <f t="shared" si="35"/>
        <v>1.7691287041132243E-3</v>
      </c>
      <c r="K69" s="52">
        <f t="shared" si="35"/>
        <v>2.3622047244094488E-3</v>
      </c>
      <c r="L69" s="52">
        <f t="shared" si="35"/>
        <v>3.2710280373831778E-3</v>
      </c>
      <c r="M69" s="52">
        <f t="shared" si="35"/>
        <v>1.7924359204158451E-3</v>
      </c>
      <c r="N69" s="52">
        <f t="shared" si="35"/>
        <v>1.28783000643915E-3</v>
      </c>
      <c r="O69" s="52">
        <f t="shared" si="35"/>
        <v>3.233492171545269E-3</v>
      </c>
      <c r="P69" s="52">
        <f t="shared" si="35"/>
        <v>2.6995757809487081E-3</v>
      </c>
      <c r="Q69" s="52">
        <f t="shared" si="35"/>
        <v>2.6485054861899358E-3</v>
      </c>
      <c r="R69" s="52">
        <f t="shared" si="35"/>
        <v>3.7154003343860299E-3</v>
      </c>
      <c r="S69" s="52">
        <f t="shared" si="35"/>
        <v>4.0021830089139532E-3</v>
      </c>
      <c r="T69" s="52">
        <f t="shared" si="35"/>
        <v>3.4509803921568627E-3</v>
      </c>
      <c r="U69" s="52">
        <f t="shared" si="35"/>
        <v>7.6250697414915383E-3</v>
      </c>
      <c r="V69" s="52">
        <f t="shared" si="35"/>
        <v>4.4550517104216389E-3</v>
      </c>
      <c r="W69" s="52">
        <f t="shared" si="35"/>
        <v>4.9409237379162193E-3</v>
      </c>
      <c r="X69" s="52">
        <f t="shared" si="35"/>
        <v>2.7167760923703871E-3</v>
      </c>
      <c r="Y69" s="52">
        <f t="shared" si="35"/>
        <v>1.8470631695603989E-4</v>
      </c>
      <c r="Z69" s="52" t="s">
        <v>30</v>
      </c>
      <c r="AA69" s="52" t="s">
        <v>30</v>
      </c>
      <c r="AB69" s="53"/>
      <c r="AC69" s="53"/>
      <c r="AD69" s="52" t="s">
        <v>30</v>
      </c>
      <c r="AE69" s="47"/>
      <c r="AF69" s="52" t="s">
        <v>30</v>
      </c>
    </row>
    <row r="70" spans="1:32" s="6" customFormat="1">
      <c r="A70" s="8" t="s">
        <v>26</v>
      </c>
      <c r="B70" s="52">
        <f>B23/$B$39</f>
        <v>1.177536231884058E-2</v>
      </c>
      <c r="C70" s="52">
        <f>C23/$C$39</f>
        <v>8.0609046126287505E-3</v>
      </c>
      <c r="D70" s="52">
        <f>D23/$D$39</f>
        <v>9.2140921409214101E-3</v>
      </c>
      <c r="E70" s="52">
        <f>E23/$E$39</f>
        <v>1.5435501653803748E-2</v>
      </c>
      <c r="F70" s="52">
        <f>F23/F37</f>
        <v>1.1834319526627219E-2</v>
      </c>
      <c r="G70" s="52">
        <f t="shared" ref="G70:AA70" si="36">G23/G37</f>
        <v>8.1411126187245584E-3</v>
      </c>
      <c r="H70" s="52">
        <f t="shared" si="36"/>
        <v>9.2643051771117164E-3</v>
      </c>
      <c r="I70" s="52">
        <f t="shared" si="36"/>
        <v>1.5590200445434299E-2</v>
      </c>
      <c r="J70" s="52">
        <f t="shared" si="36"/>
        <v>7.5187969924812026E-3</v>
      </c>
      <c r="K70" s="52">
        <f t="shared" si="36"/>
        <v>2.0472440944881889E-2</v>
      </c>
      <c r="L70" s="52">
        <f t="shared" si="36"/>
        <v>9.579439252336449E-3</v>
      </c>
      <c r="M70" s="52">
        <f t="shared" si="36"/>
        <v>1.4518730955368346E-2</v>
      </c>
      <c r="N70" s="52">
        <f t="shared" si="36"/>
        <v>1.8673535093367676E-2</v>
      </c>
      <c r="O70" s="52">
        <f t="shared" si="36"/>
        <v>2.2974812797821646E-2</v>
      </c>
      <c r="P70" s="52">
        <f t="shared" si="36"/>
        <v>1.3690705746239876E-2</v>
      </c>
      <c r="Q70" s="52">
        <f t="shared" si="36"/>
        <v>1.5512674990541053E-2</v>
      </c>
      <c r="R70" s="52">
        <f t="shared" si="36"/>
        <v>1.486160133754412E-2</v>
      </c>
      <c r="S70" s="52">
        <f t="shared" si="36"/>
        <v>1.0005457522284883E-2</v>
      </c>
      <c r="T70" s="52">
        <f t="shared" si="36"/>
        <v>9.8823529411764706E-3</v>
      </c>
      <c r="U70" s="52">
        <f t="shared" si="36"/>
        <v>2.0085549562953321E-2</v>
      </c>
      <c r="V70" s="52">
        <f t="shared" si="36"/>
        <v>2.9753381066030232E-2</v>
      </c>
      <c r="W70" s="52">
        <f t="shared" si="36"/>
        <v>2.4274973147153597E-2</v>
      </c>
      <c r="X70" s="52">
        <f t="shared" si="36"/>
        <v>9.7351143309938881E-3</v>
      </c>
      <c r="Y70" s="52">
        <f t="shared" si="36"/>
        <v>1.0158847432582194E-2</v>
      </c>
      <c r="Z70" s="52">
        <f t="shared" si="36"/>
        <v>1.1922503725782414E-2</v>
      </c>
      <c r="AA70" s="52">
        <f t="shared" si="36"/>
        <v>8.9652028567087077E-3</v>
      </c>
      <c r="AB70" s="53"/>
      <c r="AC70" s="53"/>
      <c r="AD70" s="54">
        <f>AD23/$AD$39</f>
        <v>1.5952220402658701E-2</v>
      </c>
      <c r="AE70" s="47"/>
      <c r="AF70" s="54">
        <f>AF23/$AF$39</f>
        <v>1.5912917544830509E-2</v>
      </c>
    </row>
    <row r="71" spans="1:32" s="6" customFormat="1">
      <c r="A71" s="8" t="s">
        <v>27</v>
      </c>
      <c r="B71" s="52">
        <f>B24/$B$39</f>
        <v>3.6231884057971015E-3</v>
      </c>
      <c r="C71" s="52">
        <f>C24/$C$39</f>
        <v>4.4782803403493058E-4</v>
      </c>
      <c r="D71" s="52">
        <f>D24/$D$39</f>
        <v>4.8780487804878049E-3</v>
      </c>
      <c r="E71" s="52">
        <f>E24/$E$39</f>
        <v>1.6538037486218302E-3</v>
      </c>
      <c r="F71" s="52">
        <f>F24/F39</f>
        <v>3.6231884057971015E-3</v>
      </c>
      <c r="G71" s="52">
        <f t="shared" ref="G71:AA71" si="37">G24/G39</f>
        <v>4.4782803403493058E-4</v>
      </c>
      <c r="H71" s="52">
        <f t="shared" si="37"/>
        <v>4.8780487804878049E-3</v>
      </c>
      <c r="I71" s="52">
        <f t="shared" si="37"/>
        <v>1.6538037486218302E-3</v>
      </c>
      <c r="J71" s="52">
        <f t="shared" si="37"/>
        <v>1.7582417582417582E-3</v>
      </c>
      <c r="K71" s="52">
        <f t="shared" si="37"/>
        <v>1.9569471624266144E-3</v>
      </c>
      <c r="L71" s="52">
        <f t="shared" si="37"/>
        <v>1.1676786548341896E-3</v>
      </c>
      <c r="M71" s="52">
        <f t="shared" si="37"/>
        <v>1.9646365422396855E-3</v>
      </c>
      <c r="N71" s="52">
        <f t="shared" si="37"/>
        <v>1.7782088587132234E-3</v>
      </c>
      <c r="O71" s="52">
        <f t="shared" si="37"/>
        <v>5.4841473864610107E-3</v>
      </c>
      <c r="P71" s="52">
        <f t="shared" si="37"/>
        <v>6.7619783616692424E-3</v>
      </c>
      <c r="Q71" s="52">
        <f t="shared" si="37"/>
        <v>7.5700227100681302E-3</v>
      </c>
      <c r="R71" s="52">
        <f t="shared" si="37"/>
        <v>1.154480483782298E-2</v>
      </c>
      <c r="S71" s="52">
        <f t="shared" si="37"/>
        <v>9.9764193723925268E-3</v>
      </c>
      <c r="T71" s="52">
        <f t="shared" si="37"/>
        <v>5.7125676488274206E-3</v>
      </c>
      <c r="U71" s="52">
        <f t="shared" si="37"/>
        <v>4.9586776859504135E-3</v>
      </c>
      <c r="V71" s="52">
        <f t="shared" si="37"/>
        <v>2.1820448877805485E-3</v>
      </c>
      <c r="W71" s="52">
        <f t="shared" si="37"/>
        <v>3.4188034188034188E-3</v>
      </c>
      <c r="X71" s="52">
        <f t="shared" si="37"/>
        <v>2.2476961114857273E-3</v>
      </c>
      <c r="Y71" s="52">
        <f t="shared" si="37"/>
        <v>3.6751194413818448E-3</v>
      </c>
      <c r="Z71" s="52">
        <f t="shared" si="37"/>
        <v>2.0981955518254302E-3</v>
      </c>
      <c r="AA71" s="52">
        <f t="shared" si="37"/>
        <v>1.9728915662650601E-2</v>
      </c>
      <c r="AB71" s="53"/>
      <c r="AC71" s="53"/>
      <c r="AD71" s="54">
        <f>AD24/$AD$39</f>
        <v>5.8568538676428087E-3</v>
      </c>
      <c r="AE71" s="47"/>
      <c r="AF71" s="54">
        <f>AF24/$AF$39</f>
        <v>7.4884317858025934E-3</v>
      </c>
    </row>
    <row r="72" spans="1:32">
      <c r="A72" s="8" t="s">
        <v>28</v>
      </c>
      <c r="B72" s="52">
        <f>B25/$B$39</f>
        <v>4.076086956521739E-3</v>
      </c>
      <c r="C72" s="52">
        <f>C25/$C$39</f>
        <v>3.5826242722794446E-3</v>
      </c>
      <c r="D72" s="52">
        <f>D25/$D$39</f>
        <v>4.3360433604336043E-3</v>
      </c>
      <c r="E72" s="52">
        <f>E25/$E$39</f>
        <v>7.1664829106945979E-3</v>
      </c>
      <c r="F72" s="52">
        <f>F25/F37</f>
        <v>4.0964952207555756E-3</v>
      </c>
      <c r="G72" s="52">
        <f t="shared" ref="G72:AA72" si="38">G25/G37</f>
        <v>3.6182722749886929E-3</v>
      </c>
      <c r="H72" s="52">
        <f t="shared" si="38"/>
        <v>4.359673024523161E-3</v>
      </c>
      <c r="I72" s="52">
        <f t="shared" si="38"/>
        <v>7.2383073496659241E-3</v>
      </c>
      <c r="J72" s="52">
        <f t="shared" si="38"/>
        <v>8.4033613445378148E-3</v>
      </c>
      <c r="K72" s="52">
        <f t="shared" si="38"/>
        <v>3.5433070866141732E-3</v>
      </c>
      <c r="L72" s="52">
        <f t="shared" si="38"/>
        <v>1.6355140186915889E-3</v>
      </c>
      <c r="M72" s="52">
        <f t="shared" si="38"/>
        <v>7.8867180498297194E-3</v>
      </c>
      <c r="N72" s="52">
        <f t="shared" si="38"/>
        <v>2.5756600128783E-3</v>
      </c>
      <c r="O72" s="52">
        <f t="shared" si="38"/>
        <v>7.1477195371000678E-3</v>
      </c>
      <c r="P72" s="52">
        <f t="shared" si="38"/>
        <v>5.5919784033937525E-3</v>
      </c>
      <c r="Q72" s="52">
        <f t="shared" si="38"/>
        <v>1.513431706394249E-2</v>
      </c>
      <c r="R72" s="52">
        <f t="shared" si="38"/>
        <v>1.0403120936280884E-2</v>
      </c>
      <c r="S72" s="52">
        <f t="shared" si="38"/>
        <v>4.729852646898308E-3</v>
      </c>
      <c r="T72" s="52">
        <f t="shared" si="38"/>
        <v>6.9019607843137255E-3</v>
      </c>
      <c r="U72" s="52">
        <f t="shared" si="38"/>
        <v>7.8110470522596244E-3</v>
      </c>
      <c r="V72" s="52">
        <f t="shared" si="38"/>
        <v>1.7501988862370723E-3</v>
      </c>
      <c r="W72" s="52">
        <f t="shared" si="38"/>
        <v>4.5112781954887221E-3</v>
      </c>
      <c r="X72" s="52">
        <f t="shared" si="38"/>
        <v>4.5279601539506449E-3</v>
      </c>
      <c r="Y72" s="52">
        <f t="shared" si="38"/>
        <v>3.8788326560768378E-3</v>
      </c>
      <c r="Z72" s="52">
        <f t="shared" si="38"/>
        <v>5.109644453906749E-3</v>
      </c>
      <c r="AA72" s="52">
        <f t="shared" si="38"/>
        <v>1.975383680291749E-3</v>
      </c>
      <c r="AB72" s="53"/>
      <c r="AC72" s="53"/>
      <c r="AD72" s="54">
        <f>AD25/$AD$39</f>
        <v>3.9045692450952064E-3</v>
      </c>
      <c r="AE72" s="47"/>
      <c r="AF72" s="54">
        <f>AF25/$AF$39</f>
        <v>6.3227796682012467E-3</v>
      </c>
    </row>
    <row r="73" spans="1:32">
      <c r="A73" s="8" t="s">
        <v>44</v>
      </c>
      <c r="B73" s="52" t="s">
        <v>30</v>
      </c>
      <c r="C73" s="52" t="s">
        <v>30</v>
      </c>
      <c r="D73" s="52" t="s">
        <v>30</v>
      </c>
      <c r="E73" s="52" t="s">
        <v>30</v>
      </c>
      <c r="F73" s="52">
        <f>F26/F37</f>
        <v>2.2758306781975419E-3</v>
      </c>
      <c r="G73" s="52">
        <f t="shared" ref="G73:Z73" si="39">G26/G37</f>
        <v>4.5228403437358661E-4</v>
      </c>
      <c r="H73" s="52">
        <f t="shared" si="39"/>
        <v>4.9046321525885563E-3</v>
      </c>
      <c r="I73" s="52">
        <f t="shared" si="39"/>
        <v>1.6703786191536749E-3</v>
      </c>
      <c r="J73" s="52">
        <f t="shared" si="39"/>
        <v>2.6536930561698365E-3</v>
      </c>
      <c r="K73" s="52">
        <f t="shared" si="39"/>
        <v>1.1811023622047244E-3</v>
      </c>
      <c r="L73" s="52">
        <f t="shared" si="39"/>
        <v>1.1682242990654205E-3</v>
      </c>
      <c r="M73" s="52">
        <f t="shared" si="39"/>
        <v>7.1697436816633802E-4</v>
      </c>
      <c r="N73" s="52">
        <f t="shared" si="39"/>
        <v>6.43915003219575E-4</v>
      </c>
      <c r="O73" s="52">
        <f t="shared" si="39"/>
        <v>1.3614703880190605E-3</v>
      </c>
      <c r="P73" s="52">
        <f t="shared" si="39"/>
        <v>1.1569610489780178E-3</v>
      </c>
      <c r="Q73" s="52">
        <f t="shared" si="39"/>
        <v>2.6485054861899358E-3</v>
      </c>
      <c r="R73" s="52">
        <f t="shared" si="39"/>
        <v>5.7588705182983462E-3</v>
      </c>
      <c r="S73" s="52">
        <f t="shared" si="39"/>
        <v>3.274513370929598E-3</v>
      </c>
      <c r="T73" s="52">
        <f t="shared" si="39"/>
        <v>2.352941176470588E-3</v>
      </c>
      <c r="U73" s="52">
        <f t="shared" si="39"/>
        <v>3.1616142830574669E-3</v>
      </c>
      <c r="V73" s="52">
        <f t="shared" si="39"/>
        <v>7.955449482895784E-4</v>
      </c>
      <c r="W73" s="52">
        <f t="shared" si="39"/>
        <v>8.5929108485499465E-4</v>
      </c>
      <c r="X73" s="52">
        <f t="shared" si="39"/>
        <v>4.527960153950645E-4</v>
      </c>
      <c r="Y73" s="52">
        <f t="shared" si="39"/>
        <v>1.2929442186922792E-3</v>
      </c>
      <c r="Z73" s="52">
        <f t="shared" si="39"/>
        <v>4.2580370449222908E-4</v>
      </c>
      <c r="AA73" s="52" t="s">
        <v>30</v>
      </c>
      <c r="AB73" s="53"/>
      <c r="AC73" s="53"/>
      <c r="AD73" s="18" t="s">
        <v>30</v>
      </c>
      <c r="AE73" s="39"/>
      <c r="AF73" s="18" t="s">
        <v>30</v>
      </c>
    </row>
    <row r="74" spans="1:32">
      <c r="A74" s="8" t="s">
        <v>43</v>
      </c>
      <c r="B74" s="52" t="s">
        <v>30</v>
      </c>
      <c r="C74" s="52" t="s">
        <v>30</v>
      </c>
      <c r="D74" s="52" t="s">
        <v>30</v>
      </c>
      <c r="E74" s="52" t="s">
        <v>30</v>
      </c>
      <c r="F74" s="52">
        <f>F27/F37</f>
        <v>9.1033227127901677E-3</v>
      </c>
      <c r="G74" s="52">
        <f t="shared" ref="G74:Z74" si="40">G27/G37</f>
        <v>8.5933966530981464E-3</v>
      </c>
      <c r="H74" s="52">
        <f t="shared" si="40"/>
        <v>7.0844686648501359E-3</v>
      </c>
      <c r="I74" s="52">
        <f t="shared" si="40"/>
        <v>8.9086859688195987E-3</v>
      </c>
      <c r="J74" s="52">
        <f t="shared" si="40"/>
        <v>9.2879256965944269E-3</v>
      </c>
      <c r="K74" s="52">
        <f t="shared" si="40"/>
        <v>6.2992125984251968E-3</v>
      </c>
      <c r="L74" s="52">
        <f t="shared" si="40"/>
        <v>7.2429906542056076E-3</v>
      </c>
      <c r="M74" s="52">
        <f t="shared" si="40"/>
        <v>7.7074744577881344E-3</v>
      </c>
      <c r="N74" s="52">
        <f t="shared" si="40"/>
        <v>9.4977462974887312E-3</v>
      </c>
      <c r="O74" s="52">
        <f t="shared" si="40"/>
        <v>1.0381211708645336E-2</v>
      </c>
      <c r="P74" s="52">
        <f t="shared" si="40"/>
        <v>5.5919784033937525E-3</v>
      </c>
      <c r="Q74" s="52">
        <f t="shared" si="40"/>
        <v>7.9455164585698068E-3</v>
      </c>
      <c r="R74" s="52">
        <f t="shared" si="40"/>
        <v>7.8023407022106634E-3</v>
      </c>
      <c r="S74" s="52">
        <f t="shared" si="40"/>
        <v>5.8213571038748411E-3</v>
      </c>
      <c r="T74" s="52">
        <f t="shared" si="40"/>
        <v>1.0352941176470589E-2</v>
      </c>
      <c r="U74" s="52">
        <f t="shared" si="40"/>
        <v>9.670820159940488E-3</v>
      </c>
      <c r="V74" s="52">
        <f t="shared" si="40"/>
        <v>7.955449482895784E-3</v>
      </c>
      <c r="W74" s="52">
        <f t="shared" si="40"/>
        <v>8.8077336197636951E-3</v>
      </c>
      <c r="X74" s="52">
        <f t="shared" si="40"/>
        <v>5.6599501924383061E-3</v>
      </c>
      <c r="Y74" s="52">
        <f t="shared" si="40"/>
        <v>9.0506095308459551E-3</v>
      </c>
      <c r="Z74" s="52">
        <f t="shared" si="40"/>
        <v>8.9418777943368107E-3</v>
      </c>
      <c r="AA74" s="52" t="s">
        <v>30</v>
      </c>
      <c r="AB74" s="53"/>
      <c r="AC74" s="53"/>
      <c r="AD74" s="18" t="s">
        <v>30</v>
      </c>
      <c r="AE74" s="39"/>
      <c r="AF74" s="18" t="s">
        <v>30</v>
      </c>
    </row>
    <row r="75" spans="1:32">
      <c r="A75" s="8" t="s">
        <v>47</v>
      </c>
      <c r="B75" s="52" t="s">
        <v>30</v>
      </c>
      <c r="C75" s="52" t="s">
        <v>30</v>
      </c>
      <c r="D75" s="52" t="s">
        <v>30</v>
      </c>
      <c r="E75" s="52" t="s">
        <v>30</v>
      </c>
      <c r="F75" s="52">
        <f>F28/F37</f>
        <v>1.3654984069185253E-3</v>
      </c>
      <c r="G75" s="52">
        <f t="shared" ref="G75:Z75" si="41">G28/G37</f>
        <v>1.3568521031207597E-3</v>
      </c>
      <c r="H75" s="52">
        <f t="shared" si="41"/>
        <v>1.6348773841961854E-3</v>
      </c>
      <c r="I75" s="52">
        <f t="shared" si="41"/>
        <v>5.5679287305122492E-4</v>
      </c>
      <c r="J75" s="52">
        <f t="shared" si="41"/>
        <v>2.2114108801415304E-3</v>
      </c>
      <c r="K75" s="52">
        <f t="shared" si="41"/>
        <v>2.7559055118110236E-3</v>
      </c>
      <c r="L75" s="52">
        <f t="shared" si="41"/>
        <v>7.0093457943925228E-4</v>
      </c>
      <c r="M75" s="52">
        <f t="shared" si="41"/>
        <v>8.9621796020792255E-4</v>
      </c>
      <c r="N75" s="52">
        <f t="shared" si="41"/>
        <v>9.6587250482936256E-4</v>
      </c>
      <c r="O75" s="52">
        <f t="shared" si="41"/>
        <v>1.3614703880190605E-3</v>
      </c>
      <c r="P75" s="52">
        <f t="shared" si="41"/>
        <v>9.6413420748168142E-4</v>
      </c>
      <c r="Q75" s="52">
        <f t="shared" si="41"/>
        <v>1.1350737797956867E-3</v>
      </c>
      <c r="R75" s="52">
        <f t="shared" si="41"/>
        <v>3.7154003343860303E-4</v>
      </c>
      <c r="S75" s="52">
        <f t="shared" si="41"/>
        <v>0</v>
      </c>
      <c r="T75" s="52">
        <f t="shared" si="41"/>
        <v>3.1372549019607844E-4</v>
      </c>
      <c r="U75" s="52">
        <f t="shared" si="41"/>
        <v>1.6737957969127767E-3</v>
      </c>
      <c r="V75" s="52">
        <f t="shared" si="41"/>
        <v>1.1137629276054097E-3</v>
      </c>
      <c r="W75" s="52">
        <f t="shared" si="41"/>
        <v>6.4446831364124593E-4</v>
      </c>
      <c r="X75" s="52">
        <f t="shared" si="41"/>
        <v>4.527960153950645E-4</v>
      </c>
      <c r="Y75" s="52">
        <f t="shared" si="41"/>
        <v>7.3882526782415958E-4</v>
      </c>
      <c r="Z75" s="52">
        <f t="shared" si="41"/>
        <v>8.5160740898445816E-4</v>
      </c>
      <c r="AA75" s="52" t="s">
        <v>30</v>
      </c>
      <c r="AB75" s="53"/>
      <c r="AC75" s="53"/>
      <c r="AD75" s="18" t="s">
        <v>30</v>
      </c>
      <c r="AE75" s="39"/>
      <c r="AF75" s="18" t="s">
        <v>30</v>
      </c>
    </row>
    <row r="76" spans="1:32">
      <c r="A76" s="8" t="s">
        <v>48</v>
      </c>
      <c r="B76" s="52" t="s">
        <v>30</v>
      </c>
      <c r="C76" s="52" t="s">
        <v>30</v>
      </c>
      <c r="D76" s="52" t="s">
        <v>30</v>
      </c>
      <c r="E76" s="52" t="s">
        <v>30</v>
      </c>
      <c r="F76" s="52">
        <f>F29/F37</f>
        <v>4.5516613563950838E-3</v>
      </c>
      <c r="G76" s="52">
        <f t="shared" ref="G76:Z76" si="42">G29/G37</f>
        <v>4.9751243781094526E-3</v>
      </c>
      <c r="H76" s="52">
        <f t="shared" si="42"/>
        <v>4.359673024523161E-3</v>
      </c>
      <c r="I76" s="52">
        <f t="shared" si="42"/>
        <v>2.2271714922048997E-3</v>
      </c>
      <c r="J76" s="52">
        <f t="shared" si="42"/>
        <v>3.5382574082264487E-3</v>
      </c>
      <c r="K76" s="52">
        <f t="shared" si="42"/>
        <v>2.3622047244094488E-3</v>
      </c>
      <c r="L76" s="52">
        <f t="shared" si="42"/>
        <v>1.1682242990654205E-3</v>
      </c>
      <c r="M76" s="52">
        <f t="shared" si="42"/>
        <v>1.9716795124574298E-3</v>
      </c>
      <c r="N76" s="52">
        <f t="shared" si="42"/>
        <v>1.9317450096587251E-3</v>
      </c>
      <c r="O76" s="52">
        <f t="shared" si="42"/>
        <v>1.3614703880190605E-3</v>
      </c>
      <c r="P76" s="52">
        <f t="shared" si="42"/>
        <v>9.6413420748168142E-4</v>
      </c>
      <c r="Q76" s="52">
        <f t="shared" si="42"/>
        <v>1.5134317063942491E-3</v>
      </c>
      <c r="R76" s="52">
        <f t="shared" si="42"/>
        <v>2.0434701839123167E-3</v>
      </c>
      <c r="S76" s="52">
        <f t="shared" si="42"/>
        <v>1.4553392759687103E-3</v>
      </c>
      <c r="T76" s="52">
        <f t="shared" si="42"/>
        <v>1.5686274509803921E-3</v>
      </c>
      <c r="U76" s="52">
        <f t="shared" si="42"/>
        <v>1.3018411753766041E-3</v>
      </c>
      <c r="V76" s="52">
        <f t="shared" si="42"/>
        <v>2.545743834526651E-3</v>
      </c>
      <c r="W76" s="52">
        <f t="shared" si="42"/>
        <v>2.1482277121374865E-3</v>
      </c>
      <c r="X76" s="52">
        <f t="shared" si="42"/>
        <v>3.1695721077654518E-3</v>
      </c>
      <c r="Y76" s="52">
        <f t="shared" si="42"/>
        <v>1.4776505356483192E-3</v>
      </c>
      <c r="Z76" s="52">
        <f t="shared" si="42"/>
        <v>8.5160740898445816E-4</v>
      </c>
      <c r="AA76" s="52" t="s">
        <v>30</v>
      </c>
      <c r="AB76" s="53"/>
      <c r="AC76" s="53"/>
      <c r="AD76" s="18" t="s">
        <v>30</v>
      </c>
      <c r="AE76" s="39"/>
      <c r="AF76" s="18" t="s">
        <v>30</v>
      </c>
    </row>
    <row r="77" spans="1:32">
      <c r="A77" s="16" t="s">
        <v>36</v>
      </c>
      <c r="B77" s="60">
        <f>B30/$B$39</f>
        <v>7.246376811594203E-3</v>
      </c>
      <c r="C77" s="60">
        <f>C30/$C$39</f>
        <v>6.717420510523959E-3</v>
      </c>
      <c r="D77" s="60">
        <f>D30/$D$39</f>
        <v>8.6720867208672087E-3</v>
      </c>
      <c r="E77" s="60">
        <f>E30/$E$39</f>
        <v>1.4332965821389196E-2</v>
      </c>
      <c r="F77" s="60">
        <f>F30/F37</f>
        <v>7.2826581702321348E-3</v>
      </c>
      <c r="G77" s="60">
        <f t="shared" ref="G77:AA77" si="43">G30/G37</f>
        <v>6.7842605156037995E-3</v>
      </c>
      <c r="H77" s="60">
        <f t="shared" si="43"/>
        <v>8.7193460490463219E-3</v>
      </c>
      <c r="I77" s="60">
        <f t="shared" si="43"/>
        <v>1.4476614699331848E-2</v>
      </c>
      <c r="J77" s="60">
        <f t="shared" si="43"/>
        <v>7.5187969924812026E-3</v>
      </c>
      <c r="K77" s="60">
        <f t="shared" si="43"/>
        <v>1.062992125984252E-2</v>
      </c>
      <c r="L77" s="60">
        <f t="shared" si="43"/>
        <v>5.1401869158878505E-3</v>
      </c>
      <c r="M77" s="60">
        <f t="shared" si="43"/>
        <v>4.3018462089980287E-3</v>
      </c>
      <c r="N77" s="60">
        <f t="shared" si="43"/>
        <v>3.5415325177076628E-3</v>
      </c>
      <c r="O77" s="60">
        <f t="shared" si="43"/>
        <v>4.9353301565690944E-3</v>
      </c>
      <c r="P77" s="60">
        <f t="shared" si="43"/>
        <v>3.4708831469340532E-3</v>
      </c>
      <c r="Q77" s="60">
        <f t="shared" si="43"/>
        <v>2.6485054861899358E-3</v>
      </c>
      <c r="R77" s="60">
        <f t="shared" si="43"/>
        <v>3.9011703511053317E-3</v>
      </c>
      <c r="S77" s="60">
        <f t="shared" si="43"/>
        <v>3.8202655994178641E-3</v>
      </c>
      <c r="T77" s="60">
        <f t="shared" si="43"/>
        <v>3.1372549019607842E-3</v>
      </c>
      <c r="U77" s="60">
        <f t="shared" si="43"/>
        <v>5.7652966338106754E-3</v>
      </c>
      <c r="V77" s="60">
        <f t="shared" si="43"/>
        <v>1.7501988862370723E-3</v>
      </c>
      <c r="W77" s="60">
        <f t="shared" si="43"/>
        <v>2.5778732545649837E-3</v>
      </c>
      <c r="X77" s="60">
        <f t="shared" si="43"/>
        <v>2.4903780846728548E-3</v>
      </c>
      <c r="Y77" s="60">
        <f t="shared" si="43"/>
        <v>3.1400073882526781E-3</v>
      </c>
      <c r="Z77" s="60">
        <f t="shared" si="43"/>
        <v>3.1935277836917181E-3</v>
      </c>
      <c r="AA77" s="60">
        <f t="shared" si="43"/>
        <v>4.1027199513751708E-3</v>
      </c>
      <c r="AB77" s="49"/>
      <c r="AC77" s="49"/>
      <c r="AD77" s="61">
        <f>AD30/$AD$39</f>
        <v>2.9489772982692736E-3</v>
      </c>
      <c r="AE77" s="47"/>
      <c r="AF77" s="61">
        <f>AF30/$AF$39</f>
        <v>3.613521564564176E-3</v>
      </c>
    </row>
    <row r="78" spans="1:32">
      <c r="A78" s="8" t="s">
        <v>29</v>
      </c>
      <c r="B78" s="18" t="s">
        <v>30</v>
      </c>
      <c r="C78" s="18" t="s">
        <v>30</v>
      </c>
      <c r="D78" s="18" t="s">
        <v>30</v>
      </c>
      <c r="E78" s="18" t="s">
        <v>30</v>
      </c>
      <c r="F78" s="200">
        <f>F31/F37</f>
        <v>4.5516613563950843E-4</v>
      </c>
      <c r="G78" s="200">
        <f t="shared" ref="G78:AA78" si="44">G31/G37</f>
        <v>4.5228403437358661E-4</v>
      </c>
      <c r="H78" s="200">
        <f t="shared" si="44"/>
        <v>0</v>
      </c>
      <c r="I78" s="200">
        <f t="shared" si="44"/>
        <v>1.1135857461024498E-3</v>
      </c>
      <c r="J78" s="200">
        <f t="shared" si="44"/>
        <v>4.4228217602830609E-4</v>
      </c>
      <c r="K78" s="200">
        <f t="shared" si="44"/>
        <v>7.874015748031496E-4</v>
      </c>
      <c r="L78" s="200">
        <f t="shared" si="44"/>
        <v>0</v>
      </c>
      <c r="M78" s="200">
        <f t="shared" si="44"/>
        <v>3.5848718408316901E-4</v>
      </c>
      <c r="N78" s="200">
        <f t="shared" si="44"/>
        <v>1.6097875080489375E-4</v>
      </c>
      <c r="O78" s="200">
        <f t="shared" si="44"/>
        <v>0</v>
      </c>
      <c r="P78" s="200">
        <f t="shared" si="44"/>
        <v>5.784805244890089E-4</v>
      </c>
      <c r="Q78" s="200">
        <f t="shared" si="44"/>
        <v>5.6753688989784334E-4</v>
      </c>
      <c r="R78" s="200">
        <f t="shared" si="44"/>
        <v>9.2885008359650748E-4</v>
      </c>
      <c r="S78" s="200">
        <f t="shared" si="44"/>
        <v>5.4575222848826633E-4</v>
      </c>
      <c r="T78" s="200">
        <f t="shared" si="44"/>
        <v>6.2745098039215688E-4</v>
      </c>
      <c r="U78" s="200">
        <f t="shared" si="44"/>
        <v>1.859773107680863E-4</v>
      </c>
      <c r="V78" s="200">
        <f t="shared" si="44"/>
        <v>4.7732696897374703E-4</v>
      </c>
      <c r="W78" s="200">
        <f t="shared" si="44"/>
        <v>2.1482277121374866E-4</v>
      </c>
      <c r="X78" s="200">
        <f t="shared" si="44"/>
        <v>4.527960153950645E-4</v>
      </c>
      <c r="Y78" s="200">
        <f t="shared" si="44"/>
        <v>9.2353158478019953E-4</v>
      </c>
      <c r="Z78" s="200">
        <f t="shared" si="44"/>
        <v>4.2580370449222908E-4</v>
      </c>
      <c r="AA78" s="200">
        <f t="shared" si="44"/>
        <v>3.03905181583346E-4</v>
      </c>
      <c r="AB78" s="62"/>
      <c r="AC78" s="62"/>
      <c r="AD78" s="52">
        <f t="shared" ref="AD78:AD83" si="45">(AD31/$AD$39)</f>
        <v>4.3155765340525959E-4</v>
      </c>
      <c r="AE78" s="47"/>
      <c r="AF78" s="18" t="s">
        <v>30</v>
      </c>
    </row>
    <row r="79" spans="1:32">
      <c r="A79" s="8" t="s">
        <v>31</v>
      </c>
      <c r="B79" s="18" t="s">
        <v>30</v>
      </c>
      <c r="C79" s="18" t="s">
        <v>30</v>
      </c>
      <c r="D79" s="18" t="s">
        <v>30</v>
      </c>
      <c r="E79" s="18" t="s">
        <v>30</v>
      </c>
      <c r="F79" s="200">
        <f>F32/F37</f>
        <v>9.1033227127901685E-4</v>
      </c>
      <c r="G79" s="200">
        <f t="shared" ref="G79:AA79" si="46">G32/G37</f>
        <v>0</v>
      </c>
      <c r="H79" s="200">
        <f t="shared" si="46"/>
        <v>1.0899182561307902E-3</v>
      </c>
      <c r="I79" s="200">
        <f t="shared" si="46"/>
        <v>1.1135857461024498E-3</v>
      </c>
      <c r="J79" s="200">
        <f t="shared" si="46"/>
        <v>0</v>
      </c>
      <c r="K79" s="200">
        <f t="shared" si="46"/>
        <v>1.5748031496062992E-3</v>
      </c>
      <c r="L79" s="200">
        <f t="shared" si="46"/>
        <v>0</v>
      </c>
      <c r="M79" s="200">
        <f t="shared" si="46"/>
        <v>8.9621796020792255E-4</v>
      </c>
      <c r="N79" s="200">
        <f t="shared" si="46"/>
        <v>4.8293625241468128E-4</v>
      </c>
      <c r="O79" s="200">
        <f t="shared" si="46"/>
        <v>1.5316541865214432E-3</v>
      </c>
      <c r="P79" s="200">
        <f t="shared" si="46"/>
        <v>3.8565368299267258E-4</v>
      </c>
      <c r="Q79" s="200">
        <f t="shared" si="46"/>
        <v>5.6753688989784334E-4</v>
      </c>
      <c r="R79" s="200">
        <f t="shared" si="46"/>
        <v>1.8577001671930151E-4</v>
      </c>
      <c r="S79" s="200">
        <f t="shared" si="46"/>
        <v>7.2766963798435514E-4</v>
      </c>
      <c r="T79" s="200">
        <f t="shared" si="46"/>
        <v>1.5686274509803922E-4</v>
      </c>
      <c r="U79" s="200">
        <f t="shared" si="46"/>
        <v>1.859773107680863E-4</v>
      </c>
      <c r="V79" s="200">
        <f t="shared" si="46"/>
        <v>1.5910898965791568E-4</v>
      </c>
      <c r="W79" s="200">
        <f t="shared" si="46"/>
        <v>0</v>
      </c>
      <c r="X79" s="200">
        <f t="shared" si="46"/>
        <v>4.527960153950645E-4</v>
      </c>
      <c r="Y79" s="200">
        <f t="shared" si="46"/>
        <v>3.6941263391207979E-4</v>
      </c>
      <c r="Z79" s="200">
        <f t="shared" si="46"/>
        <v>2.1290185224611454E-4</v>
      </c>
      <c r="AA79" s="200">
        <f t="shared" si="46"/>
        <v>0</v>
      </c>
      <c r="AB79" s="62"/>
      <c r="AC79" s="62"/>
      <c r="AD79" s="52">
        <f t="shared" si="45"/>
        <v>1.7981568891885816E-4</v>
      </c>
      <c r="AE79" s="47"/>
      <c r="AF79" s="18" t="s">
        <v>30</v>
      </c>
    </row>
    <row r="80" spans="1:32">
      <c r="A80" s="8" t="s">
        <v>32</v>
      </c>
      <c r="B80" s="18" t="s">
        <v>30</v>
      </c>
      <c r="C80" s="18" t="s">
        <v>30</v>
      </c>
      <c r="D80" s="18" t="s">
        <v>30</v>
      </c>
      <c r="E80" s="18" t="s">
        <v>30</v>
      </c>
      <c r="F80" s="200">
        <f>F33/F37</f>
        <v>9.1033227127901685E-4</v>
      </c>
      <c r="G80" s="200">
        <f t="shared" ref="G80:AA80" si="47">G33/G37</f>
        <v>1.3568521031207597E-3</v>
      </c>
      <c r="H80" s="200">
        <f t="shared" si="47"/>
        <v>0</v>
      </c>
      <c r="I80" s="200">
        <f t="shared" si="47"/>
        <v>1.1135857461024498E-3</v>
      </c>
      <c r="J80" s="200">
        <f t="shared" si="47"/>
        <v>4.4228217602830609E-4</v>
      </c>
      <c r="K80" s="200">
        <f t="shared" si="47"/>
        <v>1.968503937007874E-3</v>
      </c>
      <c r="L80" s="200">
        <f t="shared" si="47"/>
        <v>2.3364485981308412E-4</v>
      </c>
      <c r="M80" s="200">
        <f t="shared" si="47"/>
        <v>7.1697436816633802E-4</v>
      </c>
      <c r="N80" s="200">
        <f t="shared" si="47"/>
        <v>3.219575016097875E-4</v>
      </c>
      <c r="O80" s="200">
        <f t="shared" si="47"/>
        <v>1.191286589516678E-3</v>
      </c>
      <c r="P80" s="200">
        <f t="shared" si="47"/>
        <v>1.9282684149633629E-4</v>
      </c>
      <c r="Q80" s="200">
        <f t="shared" si="47"/>
        <v>1.8917896329928113E-4</v>
      </c>
      <c r="R80" s="200">
        <f t="shared" si="47"/>
        <v>3.7154003343860303E-4</v>
      </c>
      <c r="S80" s="200">
        <f t="shared" si="47"/>
        <v>1.8191740949608878E-4</v>
      </c>
      <c r="T80" s="200">
        <f t="shared" si="47"/>
        <v>3.1372549019607844E-4</v>
      </c>
      <c r="U80" s="200">
        <f t="shared" si="47"/>
        <v>0</v>
      </c>
      <c r="V80" s="200">
        <f t="shared" si="47"/>
        <v>1.5910898965791568E-4</v>
      </c>
      <c r="W80" s="200">
        <f t="shared" si="47"/>
        <v>2.1482277121374866E-4</v>
      </c>
      <c r="X80" s="200">
        <f t="shared" si="47"/>
        <v>4.527960153950645E-4</v>
      </c>
      <c r="Y80" s="200">
        <f t="shared" si="47"/>
        <v>5.5411895086811974E-4</v>
      </c>
      <c r="Z80" s="200">
        <f t="shared" si="47"/>
        <v>4.2580370449222908E-4</v>
      </c>
      <c r="AA80" s="200">
        <f t="shared" si="47"/>
        <v>1.51952590791673E-4</v>
      </c>
      <c r="AB80" s="62"/>
      <c r="AC80" s="62"/>
      <c r="AD80" s="52">
        <f t="shared" si="45"/>
        <v>3.236682400539447E-4</v>
      </c>
      <c r="AE80" s="47"/>
      <c r="AF80" s="18" t="s">
        <v>30</v>
      </c>
    </row>
    <row r="81" spans="1:32">
      <c r="A81" s="8" t="s">
        <v>33</v>
      </c>
      <c r="B81" s="18" t="s">
        <v>30</v>
      </c>
      <c r="C81" s="18" t="s">
        <v>30</v>
      </c>
      <c r="D81" s="18" t="s">
        <v>30</v>
      </c>
      <c r="E81" s="18" t="s">
        <v>30</v>
      </c>
      <c r="F81" s="200">
        <f>F34/F37</f>
        <v>1.8206645425580337E-3</v>
      </c>
      <c r="G81" s="200">
        <f t="shared" ref="G81:AA81" si="48">G34/G37</f>
        <v>9.0456806874717323E-4</v>
      </c>
      <c r="H81" s="200">
        <f t="shared" si="48"/>
        <v>1.6348773841961854E-3</v>
      </c>
      <c r="I81" s="200">
        <f t="shared" si="48"/>
        <v>1.1135857461024498E-3</v>
      </c>
      <c r="J81" s="200">
        <f t="shared" si="48"/>
        <v>2.2114108801415304E-3</v>
      </c>
      <c r="K81" s="200">
        <f t="shared" si="48"/>
        <v>2.3622047244094488E-3</v>
      </c>
      <c r="L81" s="200">
        <f t="shared" si="48"/>
        <v>2.3364485981308409E-3</v>
      </c>
      <c r="M81" s="200">
        <f t="shared" si="48"/>
        <v>3.5848718408316901E-4</v>
      </c>
      <c r="N81" s="200">
        <f t="shared" si="48"/>
        <v>6.43915003219575E-4</v>
      </c>
      <c r="O81" s="200">
        <f t="shared" si="48"/>
        <v>5.1055139550714769E-4</v>
      </c>
      <c r="P81" s="200">
        <f t="shared" si="48"/>
        <v>1.3497878904743541E-3</v>
      </c>
      <c r="Q81" s="200">
        <f t="shared" si="48"/>
        <v>1.8917896329928113E-4</v>
      </c>
      <c r="R81" s="200">
        <f t="shared" si="48"/>
        <v>5.5731005015790451E-4</v>
      </c>
      <c r="S81" s="200">
        <f t="shared" si="48"/>
        <v>7.2766963798435514E-4</v>
      </c>
      <c r="T81" s="200">
        <f t="shared" si="48"/>
        <v>9.4117647058823532E-4</v>
      </c>
      <c r="U81" s="200">
        <f t="shared" si="48"/>
        <v>1.859773107680863E-4</v>
      </c>
      <c r="V81" s="200">
        <f t="shared" si="48"/>
        <v>0</v>
      </c>
      <c r="W81" s="200">
        <f t="shared" si="48"/>
        <v>1.0741138560687433E-3</v>
      </c>
      <c r="X81" s="200">
        <f t="shared" si="48"/>
        <v>2.2639800769753225E-4</v>
      </c>
      <c r="Y81" s="200">
        <f t="shared" si="48"/>
        <v>7.3882526782415958E-4</v>
      </c>
      <c r="Z81" s="200">
        <f t="shared" si="48"/>
        <v>2.1290185224611454E-4</v>
      </c>
      <c r="AA81" s="200">
        <f t="shared" si="48"/>
        <v>7.5976295395836497E-4</v>
      </c>
      <c r="AB81" s="62"/>
      <c r="AC81" s="62"/>
      <c r="AD81" s="52">
        <f t="shared" si="45"/>
        <v>5.7541020454034619E-4</v>
      </c>
      <c r="AE81" s="47"/>
      <c r="AF81" s="18" t="s">
        <v>30</v>
      </c>
    </row>
    <row r="82" spans="1:32">
      <c r="A82" s="8" t="s">
        <v>34</v>
      </c>
      <c r="B82" s="18" t="s">
        <v>30</v>
      </c>
      <c r="C82" s="18" t="s">
        <v>30</v>
      </c>
      <c r="D82" s="18" t="s">
        <v>30</v>
      </c>
      <c r="E82" s="18" t="s">
        <v>30</v>
      </c>
      <c r="F82" s="200">
        <f>F35/F37</f>
        <v>9.1033227127901685E-4</v>
      </c>
      <c r="G82" s="200">
        <f t="shared" ref="G82:AA82" si="49">G35/G37</f>
        <v>1.3568521031207597E-3</v>
      </c>
      <c r="H82" s="200">
        <f t="shared" si="49"/>
        <v>1.6348773841961854E-3</v>
      </c>
      <c r="I82" s="200">
        <f t="shared" si="49"/>
        <v>2.7839643652561247E-3</v>
      </c>
      <c r="J82" s="200">
        <f t="shared" si="49"/>
        <v>1.7691287041132243E-3</v>
      </c>
      <c r="K82" s="200">
        <f t="shared" si="49"/>
        <v>3.1496062992125984E-3</v>
      </c>
      <c r="L82" s="200">
        <f t="shared" si="49"/>
        <v>2.5700934579439253E-3</v>
      </c>
      <c r="M82" s="200">
        <f t="shared" si="49"/>
        <v>1.2547051442910915E-3</v>
      </c>
      <c r="N82" s="200">
        <f t="shared" si="49"/>
        <v>1.7707662588538314E-3</v>
      </c>
      <c r="O82" s="200">
        <f t="shared" si="49"/>
        <v>1.191286589516678E-3</v>
      </c>
      <c r="P82" s="200">
        <f t="shared" si="49"/>
        <v>7.7130736598534516E-4</v>
      </c>
      <c r="Q82" s="200">
        <f t="shared" si="49"/>
        <v>7.5671585319712453E-4</v>
      </c>
      <c r="R82" s="200">
        <f t="shared" si="49"/>
        <v>1.114620100315809E-3</v>
      </c>
      <c r="S82" s="200">
        <f t="shared" si="49"/>
        <v>1.637256685464799E-3</v>
      </c>
      <c r="T82" s="200">
        <f t="shared" si="49"/>
        <v>9.4117647058823532E-4</v>
      </c>
      <c r="U82" s="200">
        <f t="shared" si="49"/>
        <v>5.5793193230425887E-4</v>
      </c>
      <c r="V82" s="200">
        <f t="shared" si="49"/>
        <v>4.7732696897374703E-4</v>
      </c>
      <c r="W82" s="200">
        <f t="shared" si="49"/>
        <v>8.5929108485499465E-4</v>
      </c>
      <c r="X82" s="200">
        <f t="shared" si="49"/>
        <v>6.7919402309259678E-4</v>
      </c>
      <c r="Y82" s="200">
        <f t="shared" si="49"/>
        <v>5.5411895086811974E-4</v>
      </c>
      <c r="Z82" s="200">
        <f t="shared" si="49"/>
        <v>1.7032148179689163E-3</v>
      </c>
      <c r="AA82" s="200">
        <f t="shared" si="49"/>
        <v>1.51952590791673E-4</v>
      </c>
      <c r="AB82" s="62"/>
      <c r="AC82" s="62"/>
      <c r="AD82" s="52">
        <f t="shared" si="45"/>
        <v>6.8329961789166096E-4</v>
      </c>
      <c r="AE82" s="47"/>
      <c r="AF82" s="18" t="s">
        <v>30</v>
      </c>
    </row>
    <row r="83" spans="1:32" ht="15.6">
      <c r="A83" s="8" t="s">
        <v>35</v>
      </c>
      <c r="B83" s="18" t="s">
        <v>30</v>
      </c>
      <c r="C83" s="18" t="s">
        <v>30</v>
      </c>
      <c r="D83" s="18" t="s">
        <v>30</v>
      </c>
      <c r="E83" s="18" t="s">
        <v>30</v>
      </c>
      <c r="F83" s="200">
        <f>F36/F37</f>
        <v>9.1033227127901685E-4</v>
      </c>
      <c r="G83" s="200">
        <f t="shared" ref="G83:AA83" si="50">G36/G37</f>
        <v>1.8091361374943465E-3</v>
      </c>
      <c r="H83" s="200">
        <f t="shared" si="50"/>
        <v>2.1798365122615805E-3</v>
      </c>
      <c r="I83" s="200">
        <f t="shared" si="50"/>
        <v>2.7839643652561247E-3</v>
      </c>
      <c r="J83" s="200">
        <f t="shared" si="50"/>
        <v>2.6536930561698365E-3</v>
      </c>
      <c r="K83" s="200">
        <f t="shared" si="50"/>
        <v>7.874015748031496E-4</v>
      </c>
      <c r="L83" s="200">
        <f t="shared" si="50"/>
        <v>0</v>
      </c>
      <c r="M83" s="200">
        <f t="shared" si="50"/>
        <v>7.1697436816633802E-4</v>
      </c>
      <c r="N83" s="200">
        <f t="shared" si="50"/>
        <v>1.6097875080489375E-4</v>
      </c>
      <c r="O83" s="200">
        <f t="shared" si="50"/>
        <v>5.1055139550714769E-4</v>
      </c>
      <c r="P83" s="200">
        <f t="shared" si="50"/>
        <v>1.9282684149633629E-4</v>
      </c>
      <c r="Q83" s="200">
        <f t="shared" si="50"/>
        <v>3.7835792659856227E-4</v>
      </c>
      <c r="R83" s="200">
        <f t="shared" si="50"/>
        <v>7.4308006687720605E-4</v>
      </c>
      <c r="S83" s="200">
        <f t="shared" si="50"/>
        <v>0</v>
      </c>
      <c r="T83" s="200">
        <f t="shared" si="50"/>
        <v>1.5686274509803922E-4</v>
      </c>
      <c r="U83" s="200">
        <f t="shared" si="50"/>
        <v>4.649432769202157E-3</v>
      </c>
      <c r="V83" s="200">
        <f t="shared" si="50"/>
        <v>4.7732696897374703E-4</v>
      </c>
      <c r="W83" s="200">
        <f t="shared" si="50"/>
        <v>2.1482277121374866E-4</v>
      </c>
      <c r="X83" s="200">
        <f t="shared" si="50"/>
        <v>2.2639800769753225E-4</v>
      </c>
      <c r="Y83" s="200">
        <f t="shared" si="50"/>
        <v>0</v>
      </c>
      <c r="Z83" s="200">
        <f t="shared" si="50"/>
        <v>2.1290185224611454E-4</v>
      </c>
      <c r="AA83" s="200">
        <f t="shared" si="50"/>
        <v>2.7351466342501142E-3</v>
      </c>
      <c r="AB83" s="62"/>
      <c r="AC83" s="62"/>
      <c r="AD83" s="52">
        <f t="shared" si="45"/>
        <v>7.552258934592044E-4</v>
      </c>
      <c r="AE83" s="63"/>
      <c r="AF83" s="18" t="s">
        <v>30</v>
      </c>
    </row>
    <row r="84" spans="1:32" ht="22.5" customHeight="1">
      <c r="A84" s="17" t="s">
        <v>38</v>
      </c>
      <c r="B84" s="21" t="s">
        <v>30</v>
      </c>
      <c r="C84" s="21" t="s">
        <v>30</v>
      </c>
      <c r="D84" s="21" t="s">
        <v>30</v>
      </c>
      <c r="E84" s="21" t="s">
        <v>30</v>
      </c>
      <c r="F84" s="21" t="s">
        <v>30</v>
      </c>
      <c r="G84" s="21" t="s">
        <v>30</v>
      </c>
      <c r="H84" s="21" t="s">
        <v>30</v>
      </c>
      <c r="I84" s="21" t="s">
        <v>30</v>
      </c>
      <c r="J84" s="21" t="s">
        <v>30</v>
      </c>
      <c r="K84" s="21" t="s">
        <v>30</v>
      </c>
      <c r="L84" s="21" t="s">
        <v>30</v>
      </c>
      <c r="M84" s="21" t="s">
        <v>30</v>
      </c>
      <c r="N84" s="21" t="s">
        <v>30</v>
      </c>
      <c r="O84" s="21" t="s">
        <v>30</v>
      </c>
      <c r="P84" s="21" t="s">
        <v>30</v>
      </c>
      <c r="Q84" s="21" t="s">
        <v>30</v>
      </c>
      <c r="R84" s="21" t="s">
        <v>30</v>
      </c>
      <c r="S84" s="21" t="s">
        <v>30</v>
      </c>
      <c r="T84" s="21" t="s">
        <v>30</v>
      </c>
      <c r="U84" s="21" t="s">
        <v>30</v>
      </c>
      <c r="V84" s="21" t="s">
        <v>30</v>
      </c>
      <c r="W84" s="21" t="s">
        <v>30</v>
      </c>
      <c r="X84" s="21" t="s">
        <v>30</v>
      </c>
      <c r="Y84" s="21" t="s">
        <v>30</v>
      </c>
      <c r="Z84" s="21" t="s">
        <v>30</v>
      </c>
      <c r="AA84" s="21" t="s">
        <v>30</v>
      </c>
      <c r="AB84" s="49"/>
      <c r="AC84" s="49"/>
      <c r="AD84" s="64" t="s">
        <v>30</v>
      </c>
      <c r="AE84" s="63"/>
      <c r="AF84" s="64" t="s">
        <v>30</v>
      </c>
    </row>
    <row r="85" spans="1:32" ht="25.5" customHeight="1">
      <c r="A85" s="223" t="s">
        <v>82</v>
      </c>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row>
    <row r="86" spans="1:32" s="6" customFormat="1" ht="16.5" customHeight="1">
      <c r="A86" s="221" t="s">
        <v>86</v>
      </c>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7"/>
      <c r="AC86" s="7"/>
    </row>
    <row r="87" spans="1:32" s="71" customFormat="1" ht="10.199999999999999">
      <c r="A87" s="27" t="s">
        <v>59</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70"/>
      <c r="AC87" s="70"/>
    </row>
    <row r="93" spans="1:32">
      <c r="S93" s="73"/>
    </row>
    <row r="94" spans="1:32">
      <c r="S94" s="73"/>
      <c r="X94" s="73"/>
      <c r="Y94" s="73"/>
      <c r="Z94" s="73"/>
    </row>
    <row r="95" spans="1:32">
      <c r="S95" s="73"/>
    </row>
    <row r="96" spans="1:32">
      <c r="S96" s="73"/>
    </row>
    <row r="98" spans="19:19">
      <c r="S98" s="73"/>
    </row>
    <row r="99" spans="19:19">
      <c r="S99" s="73"/>
    </row>
    <row r="100" spans="19:19">
      <c r="S100" s="73"/>
    </row>
  </sheetData>
  <mergeCells count="6">
    <mergeCell ref="A86:AA86"/>
    <mergeCell ref="A51:AA51"/>
    <mergeCell ref="A4:AA4"/>
    <mergeCell ref="A43:AA43"/>
    <mergeCell ref="A42:AA42"/>
    <mergeCell ref="A85:AA85"/>
  </mergeCells>
  <phoneticPr fontId="21" type="noConversion"/>
  <hyperlinks>
    <hyperlink ref="A44" r:id="rId1" location="Profile/1/1/Canada"/>
    <hyperlink ref="A87" r:id="rId2" location="Profile/1/1/Canada"/>
  </hyperlinks>
  <pageMargins left="0.78740157480314965" right="0.78740157480314965" top="0.98425196850393704" bottom="0.98425196850393704" header="0.51181102362204722" footer="0.51181102362204722"/>
  <pageSetup paperSize="5" scale="6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M86"/>
  <sheetViews>
    <sheetView zoomScale="90" zoomScaleNormal="90" workbookViewId="0">
      <selection activeCell="A88" sqref="A88"/>
    </sheetView>
  </sheetViews>
  <sheetFormatPr baseColWidth="10" defaultColWidth="11" defaultRowHeight="15.6"/>
  <cols>
    <col min="1" max="1" width="34.8984375" style="87" customWidth="1"/>
    <col min="2" max="2" width="7.19921875" style="83" customWidth="1"/>
    <col min="3" max="3" width="8.19921875" style="83" customWidth="1"/>
    <col min="4" max="4" width="8" style="83" customWidth="1"/>
    <col min="5" max="5" width="7.3984375" style="83" customWidth="1"/>
    <col min="6" max="6" width="1.8984375" style="81" customWidth="1"/>
    <col min="7" max="7" width="6.3984375" style="83" customWidth="1"/>
    <col min="8" max="8" width="8" style="83" customWidth="1"/>
    <col min="9" max="9" width="7.69921875" style="83" customWidth="1"/>
    <col min="10" max="10" width="8.09765625" style="83" customWidth="1"/>
    <col min="11" max="11" width="1.3984375" style="81" customWidth="1"/>
    <col min="12" max="12" width="6.59765625" style="83" customWidth="1"/>
    <col min="13" max="13" width="8.19921875" style="83" customWidth="1"/>
    <col min="14" max="14" width="8" style="83" customWidth="1"/>
    <col min="15" max="15" width="7.59765625" style="83" customWidth="1"/>
    <col min="16" max="16" width="0.8984375" style="81" customWidth="1"/>
    <col min="17" max="17" width="6.8984375" style="83" customWidth="1"/>
    <col min="18" max="18" width="8.09765625" style="83" customWidth="1"/>
    <col min="19" max="19" width="7.69921875" style="83" customWidth="1"/>
    <col min="20" max="20" width="7.09765625" style="83" customWidth="1"/>
    <col min="21" max="21" width="1.3984375" style="81" customWidth="1"/>
    <col min="22" max="22" width="6.3984375" style="83" customWidth="1"/>
    <col min="23" max="23" width="8.5" style="83" customWidth="1"/>
    <col min="24" max="24" width="7.59765625" style="83" customWidth="1"/>
    <col min="25" max="25" width="7.19921875" style="83" customWidth="1"/>
    <col min="26" max="26" width="1.19921875" style="83" customWidth="1"/>
    <col min="27" max="27" width="7.3984375" style="83" customWidth="1"/>
    <col min="28" max="28" width="8.3984375" style="83" customWidth="1"/>
    <col min="29" max="29" width="7.59765625" style="83" customWidth="1"/>
    <col min="30" max="30" width="7.3984375" style="84" customWidth="1"/>
    <col min="31" max="31" width="1.69921875" style="85" customWidth="1"/>
    <col min="32" max="32" width="6.59765625" style="85" customWidth="1"/>
    <col min="33" max="33" width="8.8984375" style="85" customWidth="1"/>
    <col min="34" max="34" width="7.69921875" style="85" customWidth="1"/>
    <col min="35" max="35" width="7.5" style="85" customWidth="1"/>
    <col min="36" max="36" width="2" customWidth="1"/>
    <col min="37" max="37" width="6.69921875" customWidth="1"/>
    <col min="38" max="38" width="8.19921875" customWidth="1"/>
    <col min="39" max="40" width="7.8984375" customWidth="1"/>
    <col min="41" max="41" width="2" customWidth="1"/>
    <col min="42" max="43" width="8.09765625" customWidth="1"/>
    <col min="44" max="45" width="8" customWidth="1"/>
    <col min="46" max="46" width="2.5" customWidth="1"/>
    <col min="47" max="47" width="7.3984375" customWidth="1"/>
    <col min="48" max="48" width="9.59765625" style="86" customWidth="1"/>
    <col min="49" max="49" width="8.3984375" style="86" customWidth="1"/>
    <col min="50" max="50" width="8" style="87" customWidth="1"/>
    <col min="51" max="51" width="2.5" style="87" customWidth="1"/>
    <col min="52" max="52" width="6.8984375" style="87" customWidth="1"/>
    <col min="53" max="53" width="8.5" style="87" customWidth="1"/>
    <col min="54" max="54" width="8" style="87" customWidth="1"/>
    <col min="55" max="55" width="7.59765625" style="87" customWidth="1"/>
    <col min="56" max="56" width="2.59765625" style="87" customWidth="1"/>
    <col min="57" max="57" width="6.8984375" style="87" customWidth="1"/>
    <col min="58" max="59" width="8.09765625" style="87" customWidth="1"/>
    <col min="60" max="60" width="8" style="87" customWidth="1"/>
    <col min="61" max="61" width="2.09765625" style="87" customWidth="1"/>
    <col min="62" max="62" width="8" style="87" customWidth="1"/>
    <col min="63" max="63" width="8.5" style="87" customWidth="1"/>
    <col min="64" max="64" width="9.3984375" style="87" customWidth="1"/>
    <col min="65" max="65" width="7.69921875" style="87" customWidth="1"/>
    <col min="66" max="66" width="11" style="87"/>
    <col min="67" max="67" width="26.19921875" style="87" customWidth="1"/>
    <col min="68" max="16384" width="11" style="87"/>
  </cols>
  <sheetData>
    <row r="4" spans="1:65">
      <c r="A4" s="75" t="s">
        <v>80</v>
      </c>
      <c r="B4" s="76"/>
      <c r="C4" s="77"/>
      <c r="D4" s="77"/>
      <c r="E4" s="78"/>
      <c r="F4" s="78"/>
      <c r="G4" s="77"/>
      <c r="H4" s="77"/>
      <c r="I4" s="77"/>
      <c r="J4" s="78"/>
      <c r="K4" s="78"/>
      <c r="L4" s="79"/>
      <c r="M4" s="79"/>
      <c r="N4" s="80"/>
      <c r="O4" s="79"/>
      <c r="Q4" s="79"/>
      <c r="R4" s="79"/>
      <c r="S4" s="79"/>
      <c r="T4" s="79"/>
      <c r="V4" s="79"/>
      <c r="W4" s="79"/>
      <c r="X4" s="79"/>
      <c r="Y4" s="82"/>
    </row>
    <row r="5" spans="1:65" s="90" customFormat="1" ht="12" customHeight="1">
      <c r="A5" s="231" t="s">
        <v>62</v>
      </c>
      <c r="B5" s="229">
        <v>2005</v>
      </c>
      <c r="C5" s="229"/>
      <c r="D5" s="229"/>
      <c r="E5" s="230"/>
      <c r="F5" s="88"/>
      <c r="G5" s="228">
        <v>2006</v>
      </c>
      <c r="H5" s="229"/>
      <c r="I5" s="229"/>
      <c r="J5" s="230"/>
      <c r="K5" s="88"/>
      <c r="L5" s="228">
        <v>2007</v>
      </c>
      <c r="M5" s="229"/>
      <c r="N5" s="229"/>
      <c r="O5" s="230"/>
      <c r="P5" s="88"/>
      <c r="Q5" s="228">
        <v>2008</v>
      </c>
      <c r="R5" s="229"/>
      <c r="S5" s="229">
        <v>2006</v>
      </c>
      <c r="T5" s="230"/>
      <c r="U5" s="88"/>
      <c r="V5" s="228">
        <v>2009</v>
      </c>
      <c r="W5" s="229"/>
      <c r="X5" s="229">
        <v>2006</v>
      </c>
      <c r="Y5" s="230"/>
      <c r="Z5" s="89"/>
      <c r="AA5" s="228">
        <v>2010</v>
      </c>
      <c r="AB5" s="229"/>
      <c r="AC5" s="229">
        <v>2006</v>
      </c>
      <c r="AD5" s="230"/>
      <c r="AE5" s="85"/>
      <c r="AF5" s="228">
        <v>2011</v>
      </c>
      <c r="AG5" s="229"/>
      <c r="AH5" s="229">
        <v>2006</v>
      </c>
      <c r="AI5" s="230"/>
      <c r="AJ5"/>
      <c r="AK5" s="228">
        <v>2012</v>
      </c>
      <c r="AL5" s="229"/>
      <c r="AM5" s="229">
        <v>2006</v>
      </c>
      <c r="AN5" s="230"/>
      <c r="AO5"/>
      <c r="AP5" s="228">
        <v>2013</v>
      </c>
      <c r="AQ5" s="229"/>
      <c r="AR5" s="229">
        <v>2006</v>
      </c>
      <c r="AS5" s="230"/>
      <c r="AT5"/>
      <c r="AU5" s="228">
        <v>2014</v>
      </c>
      <c r="AV5" s="229"/>
      <c r="AW5" s="229">
        <v>2006</v>
      </c>
      <c r="AX5" s="230"/>
      <c r="AZ5" s="228">
        <v>2015</v>
      </c>
      <c r="BA5" s="229"/>
      <c r="BB5" s="229">
        <v>2006</v>
      </c>
      <c r="BC5" s="230"/>
      <c r="BE5" s="228">
        <v>2016</v>
      </c>
      <c r="BF5" s="229"/>
      <c r="BG5" s="229">
        <v>2006</v>
      </c>
      <c r="BH5" s="230"/>
      <c r="BJ5" s="228">
        <v>2017</v>
      </c>
      <c r="BK5" s="229"/>
      <c r="BL5" s="229">
        <v>2006</v>
      </c>
      <c r="BM5" s="230"/>
    </row>
    <row r="6" spans="1:65" ht="36.75" customHeight="1">
      <c r="A6" s="232"/>
      <c r="B6" s="91" t="s">
        <v>63</v>
      </c>
      <c r="C6" s="91" t="s">
        <v>64</v>
      </c>
      <c r="D6" s="91" t="s">
        <v>65</v>
      </c>
      <c r="E6" s="91" t="s">
        <v>66</v>
      </c>
      <c r="F6" s="78"/>
      <c r="G6" s="91" t="s">
        <v>63</v>
      </c>
      <c r="H6" s="91" t="s">
        <v>64</v>
      </c>
      <c r="I6" s="91" t="s">
        <v>65</v>
      </c>
      <c r="J6" s="91" t="s">
        <v>66</v>
      </c>
      <c r="K6" s="78"/>
      <c r="L6" s="91" t="s">
        <v>63</v>
      </c>
      <c r="M6" s="91" t="s">
        <v>64</v>
      </c>
      <c r="N6" s="91" t="s">
        <v>65</v>
      </c>
      <c r="O6" s="91" t="s">
        <v>66</v>
      </c>
      <c r="P6" s="78"/>
      <c r="Q6" s="91" t="s">
        <v>63</v>
      </c>
      <c r="R6" s="91" t="s">
        <v>64</v>
      </c>
      <c r="S6" s="91" t="s">
        <v>65</v>
      </c>
      <c r="T6" s="91" t="s">
        <v>66</v>
      </c>
      <c r="U6" s="78"/>
      <c r="V6" s="91" t="s">
        <v>63</v>
      </c>
      <c r="W6" s="91" t="s">
        <v>64</v>
      </c>
      <c r="X6" s="91" t="s">
        <v>65</v>
      </c>
      <c r="Y6" s="91" t="s">
        <v>66</v>
      </c>
      <c r="AA6" s="92" t="s">
        <v>63</v>
      </c>
      <c r="AB6" s="92" t="s">
        <v>64</v>
      </c>
      <c r="AC6" s="92" t="s">
        <v>65</v>
      </c>
      <c r="AD6" s="92" t="s">
        <v>66</v>
      </c>
      <c r="AF6" s="91" t="s">
        <v>63</v>
      </c>
      <c r="AG6" s="91" t="s">
        <v>64</v>
      </c>
      <c r="AH6" s="91" t="s">
        <v>65</v>
      </c>
      <c r="AI6" s="91" t="s">
        <v>66</v>
      </c>
      <c r="AK6" s="91" t="s">
        <v>63</v>
      </c>
      <c r="AL6" s="91" t="s">
        <v>64</v>
      </c>
      <c r="AM6" s="91" t="s">
        <v>65</v>
      </c>
      <c r="AN6" s="91" t="s">
        <v>66</v>
      </c>
      <c r="AP6" s="91" t="s">
        <v>63</v>
      </c>
      <c r="AQ6" s="91" t="s">
        <v>64</v>
      </c>
      <c r="AR6" s="91" t="s">
        <v>65</v>
      </c>
      <c r="AS6" s="91" t="s">
        <v>66</v>
      </c>
      <c r="AU6" s="91" t="s">
        <v>63</v>
      </c>
      <c r="AV6" s="91" t="s">
        <v>64</v>
      </c>
      <c r="AW6" s="91" t="s">
        <v>65</v>
      </c>
      <c r="AX6" s="91" t="s">
        <v>66</v>
      </c>
      <c r="AZ6" s="91" t="s">
        <v>63</v>
      </c>
      <c r="BA6" s="91" t="s">
        <v>64</v>
      </c>
      <c r="BB6" s="91" t="s">
        <v>65</v>
      </c>
      <c r="BC6" s="91" t="s">
        <v>66</v>
      </c>
      <c r="BE6" s="91" t="s">
        <v>63</v>
      </c>
      <c r="BF6" s="91" t="s">
        <v>64</v>
      </c>
      <c r="BG6" s="91" t="s">
        <v>65</v>
      </c>
      <c r="BH6" s="91" t="s">
        <v>66</v>
      </c>
      <c r="BJ6" s="91" t="s">
        <v>63</v>
      </c>
      <c r="BK6" s="91" t="s">
        <v>64</v>
      </c>
      <c r="BL6" s="91" t="s">
        <v>65</v>
      </c>
      <c r="BM6" s="91" t="s">
        <v>66</v>
      </c>
    </row>
    <row r="7" spans="1:65" s="96" customFormat="1">
      <c r="A7" s="12" t="s">
        <v>13</v>
      </c>
      <c r="B7" s="23">
        <v>1169</v>
      </c>
      <c r="C7" s="23">
        <v>283</v>
      </c>
      <c r="D7" s="23">
        <v>2304</v>
      </c>
      <c r="E7" s="23">
        <v>3756</v>
      </c>
      <c r="F7" s="93"/>
      <c r="G7" s="23">
        <v>1101</v>
      </c>
      <c r="H7" s="23">
        <v>285</v>
      </c>
      <c r="I7" s="23">
        <v>1914</v>
      </c>
      <c r="J7" s="23">
        <v>3300</v>
      </c>
      <c r="K7" s="93"/>
      <c r="L7" s="23">
        <v>973</v>
      </c>
      <c r="M7" s="23">
        <v>228</v>
      </c>
      <c r="N7" s="23">
        <v>2262</v>
      </c>
      <c r="O7" s="23">
        <v>3463</v>
      </c>
      <c r="P7" s="93"/>
      <c r="Q7" s="23">
        <v>914</v>
      </c>
      <c r="R7" s="23">
        <v>334</v>
      </c>
      <c r="S7" s="23">
        <v>2022</v>
      </c>
      <c r="T7" s="23">
        <v>3270</v>
      </c>
      <c r="U7" s="93"/>
      <c r="V7" s="23">
        <v>807</v>
      </c>
      <c r="W7" s="23">
        <v>504</v>
      </c>
      <c r="X7" s="23">
        <v>2698</v>
      </c>
      <c r="Y7" s="23">
        <v>4009</v>
      </c>
      <c r="Z7" s="94"/>
      <c r="AA7" s="23">
        <f>AA8+AA9+AA10</f>
        <v>663</v>
      </c>
      <c r="AB7" s="23">
        <f>AB8+AB9+AB10</f>
        <v>635</v>
      </c>
      <c r="AC7" s="23">
        <f>AC8+AC9+AC10</f>
        <v>3272</v>
      </c>
      <c r="AD7" s="23">
        <f>AD8+AD9+AD10</f>
        <v>4570</v>
      </c>
      <c r="AE7" s="94"/>
      <c r="AF7" s="23">
        <f>AF8+AF9+AF10</f>
        <v>451</v>
      </c>
      <c r="AG7" s="23">
        <f>AG8+AG9+AG10</f>
        <v>640</v>
      </c>
      <c r="AH7" s="23">
        <f>AH8+AH9+AH10</f>
        <v>2202</v>
      </c>
      <c r="AI7" s="23">
        <f>AI8+AI9+AI10</f>
        <v>3293</v>
      </c>
      <c r="AJ7" s="95"/>
      <c r="AK7" s="23">
        <f>SUM(AK8:AK10)</f>
        <v>411</v>
      </c>
      <c r="AL7" s="23">
        <f>SUM(AL8:AL10)</f>
        <v>441</v>
      </c>
      <c r="AM7" s="23">
        <f>SUM(AM8:AM10)</f>
        <v>3750</v>
      </c>
      <c r="AN7" s="23">
        <f>SUM(AN8:AN10)</f>
        <v>4602</v>
      </c>
      <c r="AO7"/>
      <c r="AP7" s="23">
        <f>SUM(AP8:AP10)</f>
        <v>288</v>
      </c>
      <c r="AQ7" s="23">
        <f>SUM(AQ8:AQ10)</f>
        <v>395</v>
      </c>
      <c r="AR7" s="23">
        <f>SUM(AR8:AR10)</f>
        <v>2557</v>
      </c>
      <c r="AS7" s="23">
        <f>SUM(AP7:AR7)</f>
        <v>3240</v>
      </c>
      <c r="AT7"/>
      <c r="AU7" s="23">
        <f>SUM(AU8:AU10)</f>
        <v>289</v>
      </c>
      <c r="AV7" s="23">
        <f>SUM(AV8:AV10)</f>
        <v>452</v>
      </c>
      <c r="AW7" s="23">
        <f>SUM(AW8:AW10)</f>
        <v>2035</v>
      </c>
      <c r="AX7" s="23">
        <f t="shared" ref="AX7:AX21" si="0">SUM(AU7:AW7)</f>
        <v>2776</v>
      </c>
      <c r="AZ7" s="23">
        <f>SUM(AZ8:AZ10)</f>
        <v>215</v>
      </c>
      <c r="BA7" s="23">
        <f>SUM(BA8:BA10)</f>
        <v>300</v>
      </c>
      <c r="BB7" s="23">
        <f>SUM(BB8:BB10)</f>
        <v>3578</v>
      </c>
      <c r="BC7" s="23">
        <f>SUM(AZ7:BB7)</f>
        <v>4093</v>
      </c>
      <c r="BE7" s="23">
        <f>SUM(BE8:BE10)</f>
        <v>229</v>
      </c>
      <c r="BF7" s="23">
        <f>SUM(BF8:BF10)</f>
        <v>456</v>
      </c>
      <c r="BG7" s="23">
        <f>SUM(BG8:BG10)</f>
        <v>2188</v>
      </c>
      <c r="BH7" s="23">
        <f t="shared" ref="BH7:BH20" si="1">SUM(BE7:BG7)</f>
        <v>2873</v>
      </c>
      <c r="BJ7" s="23">
        <f>SUM(BJ8:BJ10)</f>
        <v>196</v>
      </c>
      <c r="BK7" s="23">
        <f t="shared" ref="BK7:BM7" si="2">SUM(BK8:BK10)</f>
        <v>351</v>
      </c>
      <c r="BL7" s="23">
        <f t="shared" si="2"/>
        <v>3501</v>
      </c>
      <c r="BM7" s="23">
        <f t="shared" si="2"/>
        <v>4048</v>
      </c>
    </row>
    <row r="8" spans="1:65" s="100" customFormat="1" ht="12" customHeight="1">
      <c r="A8" s="97" t="s">
        <v>14</v>
      </c>
      <c r="B8" s="98">
        <v>1078</v>
      </c>
      <c r="C8" s="98">
        <v>251</v>
      </c>
      <c r="D8" s="98">
        <v>2246</v>
      </c>
      <c r="E8" s="98">
        <v>3575</v>
      </c>
      <c r="F8" s="93"/>
      <c r="G8" s="98">
        <v>971</v>
      </c>
      <c r="H8" s="98">
        <v>285</v>
      </c>
      <c r="I8" s="98">
        <v>1732</v>
      </c>
      <c r="J8" s="98">
        <v>2988</v>
      </c>
      <c r="K8" s="93"/>
      <c r="L8" s="98">
        <v>892</v>
      </c>
      <c r="M8" s="98">
        <v>189</v>
      </c>
      <c r="N8" s="98">
        <v>2184</v>
      </c>
      <c r="O8" s="98">
        <v>3265</v>
      </c>
      <c r="P8" s="93"/>
      <c r="Q8" s="98">
        <v>844</v>
      </c>
      <c r="R8" s="98">
        <v>315</v>
      </c>
      <c r="S8" s="98">
        <v>2022</v>
      </c>
      <c r="T8" s="98">
        <v>3181</v>
      </c>
      <c r="U8" s="93"/>
      <c r="V8" s="98">
        <v>741</v>
      </c>
      <c r="W8" s="98">
        <v>492</v>
      </c>
      <c r="X8" s="98">
        <v>2542</v>
      </c>
      <c r="Y8" s="98">
        <v>3775</v>
      </c>
      <c r="Z8" s="94"/>
      <c r="AA8" s="98">
        <v>639</v>
      </c>
      <c r="AB8" s="98">
        <v>629</v>
      </c>
      <c r="AC8" s="98">
        <v>3128</v>
      </c>
      <c r="AD8" s="98">
        <f>SUM(AA8:AC8)</f>
        <v>4396</v>
      </c>
      <c r="AE8" s="99"/>
      <c r="AF8" s="98">
        <v>426</v>
      </c>
      <c r="AG8" s="98">
        <v>640</v>
      </c>
      <c r="AH8" s="98">
        <v>1827</v>
      </c>
      <c r="AI8" s="98">
        <f>SUM(AF8:AH8)</f>
        <v>2893</v>
      </c>
      <c r="AJ8" s="95"/>
      <c r="AK8" s="98">
        <v>384</v>
      </c>
      <c r="AL8" s="98">
        <v>437</v>
      </c>
      <c r="AM8" s="98">
        <v>3591</v>
      </c>
      <c r="AN8" s="24">
        <f>SUM(AK8:AM8)</f>
        <v>4412</v>
      </c>
      <c r="AO8"/>
      <c r="AP8" s="98">
        <v>258</v>
      </c>
      <c r="AQ8" s="98">
        <v>374</v>
      </c>
      <c r="AR8" s="98">
        <v>2407</v>
      </c>
      <c r="AS8" s="24">
        <f>SUM(AP8:AR8)</f>
        <v>3039</v>
      </c>
      <c r="AT8"/>
      <c r="AU8" s="98">
        <v>270</v>
      </c>
      <c r="AV8" s="98">
        <v>424</v>
      </c>
      <c r="AW8" s="98">
        <v>1860</v>
      </c>
      <c r="AX8" s="24">
        <f t="shared" si="0"/>
        <v>2554</v>
      </c>
      <c r="AZ8" s="98">
        <v>199</v>
      </c>
      <c r="BA8" s="98">
        <v>296</v>
      </c>
      <c r="BB8" s="98">
        <v>3148</v>
      </c>
      <c r="BC8" s="24">
        <f t="shared" ref="BC8:BC21" si="3">SUM(AZ8:BB8)</f>
        <v>3643</v>
      </c>
      <c r="BE8" s="98">
        <v>208</v>
      </c>
      <c r="BF8" s="98">
        <v>430</v>
      </c>
      <c r="BG8" s="98">
        <v>2117</v>
      </c>
      <c r="BH8" s="24">
        <f t="shared" si="1"/>
        <v>2755</v>
      </c>
      <c r="BJ8" s="98">
        <v>185</v>
      </c>
      <c r="BK8" s="98">
        <f>246+80</f>
        <v>326</v>
      </c>
      <c r="BL8" s="98">
        <v>2953</v>
      </c>
      <c r="BM8" s="24">
        <f>SUM(BJ8:BL8)</f>
        <v>3464</v>
      </c>
    </row>
    <row r="9" spans="1:65" s="96" customFormat="1" ht="12" customHeight="1">
      <c r="A9" s="101" t="s">
        <v>40</v>
      </c>
      <c r="B9" s="102">
        <v>35</v>
      </c>
      <c r="C9" s="102">
        <v>0</v>
      </c>
      <c r="D9" s="102">
        <v>20</v>
      </c>
      <c r="E9" s="102">
        <v>55</v>
      </c>
      <c r="F9" s="93"/>
      <c r="G9" s="102">
        <v>51</v>
      </c>
      <c r="H9" s="102">
        <v>0</v>
      </c>
      <c r="I9" s="102">
        <v>126</v>
      </c>
      <c r="J9" s="102">
        <v>177</v>
      </c>
      <c r="K9" s="93"/>
      <c r="L9" s="102">
        <v>9</v>
      </c>
      <c r="M9" s="102">
        <v>11</v>
      </c>
      <c r="N9" s="102">
        <v>76</v>
      </c>
      <c r="O9" s="102">
        <v>96</v>
      </c>
      <c r="P9" s="93"/>
      <c r="Q9" s="102">
        <v>0</v>
      </c>
      <c r="R9" s="102">
        <v>0</v>
      </c>
      <c r="S9" s="102">
        <v>0</v>
      </c>
      <c r="T9" s="102">
        <v>0</v>
      </c>
      <c r="U9" s="93"/>
      <c r="V9" s="102">
        <v>6</v>
      </c>
      <c r="W9" s="102">
        <v>12</v>
      </c>
      <c r="X9" s="102">
        <v>21</v>
      </c>
      <c r="Y9" s="102">
        <v>39</v>
      </c>
      <c r="Z9" s="94"/>
      <c r="AA9" s="102">
        <v>1</v>
      </c>
      <c r="AB9" s="102">
        <v>0</v>
      </c>
      <c r="AC9" s="102">
        <v>34</v>
      </c>
      <c r="AD9" s="102">
        <f>SUM(AA9:AC9)</f>
        <v>35</v>
      </c>
      <c r="AE9" s="39"/>
      <c r="AF9" s="102">
        <v>15</v>
      </c>
      <c r="AG9" s="102">
        <v>0</v>
      </c>
      <c r="AH9" s="102">
        <v>38</v>
      </c>
      <c r="AI9" s="103">
        <f>SUM(AF9:AH9)</f>
        <v>53</v>
      </c>
      <c r="AJ9"/>
      <c r="AK9" s="102">
        <v>9</v>
      </c>
      <c r="AL9" s="102">
        <v>2</v>
      </c>
      <c r="AM9" s="102">
        <v>6</v>
      </c>
      <c r="AN9" s="18">
        <f>SUM(AK9:AM9)</f>
        <v>17</v>
      </c>
      <c r="AO9"/>
      <c r="AP9" s="102">
        <v>11</v>
      </c>
      <c r="AQ9" s="102">
        <v>21</v>
      </c>
      <c r="AR9" s="102">
        <v>30</v>
      </c>
      <c r="AS9" s="18">
        <f>SUM(AP9:AR9)</f>
        <v>62</v>
      </c>
      <c r="AT9"/>
      <c r="AU9" s="102">
        <v>10</v>
      </c>
      <c r="AV9" s="102">
        <v>28</v>
      </c>
      <c r="AW9" s="102">
        <v>18</v>
      </c>
      <c r="AX9" s="24">
        <f t="shared" si="0"/>
        <v>56</v>
      </c>
      <c r="AZ9" s="102">
        <v>2</v>
      </c>
      <c r="BA9" s="102">
        <v>4</v>
      </c>
      <c r="BB9" s="102">
        <v>18</v>
      </c>
      <c r="BC9" s="24">
        <f t="shared" si="3"/>
        <v>24</v>
      </c>
      <c r="BE9" s="102">
        <v>5</v>
      </c>
      <c r="BF9" s="102">
        <v>26</v>
      </c>
      <c r="BG9" s="102">
        <v>6</v>
      </c>
      <c r="BH9" s="24">
        <f t="shared" si="1"/>
        <v>37</v>
      </c>
      <c r="BJ9" s="102">
        <v>1</v>
      </c>
      <c r="BK9" s="102">
        <v>7</v>
      </c>
      <c r="BL9" s="102">
        <v>234</v>
      </c>
      <c r="BM9" s="24">
        <f t="shared" ref="BM9:BM10" si="4">SUM(BJ9:BL9)</f>
        <v>242</v>
      </c>
    </row>
    <row r="10" spans="1:65" s="96" customFormat="1" ht="12" customHeight="1">
      <c r="A10" s="101" t="s">
        <v>15</v>
      </c>
      <c r="B10" s="102">
        <v>56</v>
      </c>
      <c r="C10" s="102">
        <v>32</v>
      </c>
      <c r="D10" s="102">
        <v>38</v>
      </c>
      <c r="E10" s="102">
        <v>126</v>
      </c>
      <c r="F10" s="93"/>
      <c r="G10" s="102">
        <v>79</v>
      </c>
      <c r="H10" s="102">
        <v>0</v>
      </c>
      <c r="I10" s="102">
        <v>56</v>
      </c>
      <c r="J10" s="102">
        <v>135</v>
      </c>
      <c r="K10" s="93"/>
      <c r="L10" s="102">
        <v>72</v>
      </c>
      <c r="M10" s="102">
        <v>28</v>
      </c>
      <c r="N10" s="102">
        <v>2</v>
      </c>
      <c r="O10" s="102">
        <v>102</v>
      </c>
      <c r="P10" s="93"/>
      <c r="Q10" s="102">
        <v>70</v>
      </c>
      <c r="R10" s="102">
        <v>19</v>
      </c>
      <c r="S10" s="102">
        <v>0</v>
      </c>
      <c r="T10" s="102">
        <v>89</v>
      </c>
      <c r="U10" s="93"/>
      <c r="V10" s="102">
        <v>60</v>
      </c>
      <c r="W10" s="102">
        <v>0</v>
      </c>
      <c r="X10" s="102">
        <v>135</v>
      </c>
      <c r="Y10" s="102">
        <v>195</v>
      </c>
      <c r="Z10" s="104"/>
      <c r="AA10" s="102">
        <v>23</v>
      </c>
      <c r="AB10" s="102">
        <v>6</v>
      </c>
      <c r="AC10" s="102">
        <v>110</v>
      </c>
      <c r="AD10" s="102">
        <f>SUM(AA10:AC10)</f>
        <v>139</v>
      </c>
      <c r="AE10" s="39"/>
      <c r="AF10" s="102">
        <v>10</v>
      </c>
      <c r="AG10" s="102">
        <v>0</v>
      </c>
      <c r="AH10" s="102">
        <v>337</v>
      </c>
      <c r="AI10" s="103">
        <f>SUM(AF10:AH10)</f>
        <v>347</v>
      </c>
      <c r="AJ10"/>
      <c r="AK10" s="102">
        <v>18</v>
      </c>
      <c r="AL10" s="102">
        <v>2</v>
      </c>
      <c r="AM10" s="102">
        <v>153</v>
      </c>
      <c r="AN10" s="18">
        <f>SUM(AK10:AM10)</f>
        <v>173</v>
      </c>
      <c r="AO10"/>
      <c r="AP10" s="102">
        <v>19</v>
      </c>
      <c r="AQ10" s="102">
        <v>0</v>
      </c>
      <c r="AR10" s="102">
        <v>120</v>
      </c>
      <c r="AS10" s="18">
        <f t="shared" ref="AS10:AS21" si="5">SUM(AP10:AR10)</f>
        <v>139</v>
      </c>
      <c r="AT10"/>
      <c r="AU10" s="102">
        <v>9</v>
      </c>
      <c r="AV10" s="102">
        <v>0</v>
      </c>
      <c r="AW10" s="102">
        <v>157</v>
      </c>
      <c r="AX10" s="24">
        <f t="shared" si="0"/>
        <v>166</v>
      </c>
      <c r="AZ10" s="102">
        <v>14</v>
      </c>
      <c r="BA10" s="102">
        <v>0</v>
      </c>
      <c r="BB10" s="102">
        <v>412</v>
      </c>
      <c r="BC10" s="24">
        <f t="shared" si="3"/>
        <v>426</v>
      </c>
      <c r="BE10" s="102">
        <v>16</v>
      </c>
      <c r="BF10" s="102">
        <v>0</v>
      </c>
      <c r="BG10" s="102">
        <v>65</v>
      </c>
      <c r="BH10" s="24">
        <f t="shared" si="1"/>
        <v>81</v>
      </c>
      <c r="BJ10" s="102">
        <v>10</v>
      </c>
      <c r="BK10" s="102">
        <v>18</v>
      </c>
      <c r="BL10" s="102">
        <v>314</v>
      </c>
      <c r="BM10" s="24">
        <f t="shared" si="4"/>
        <v>342</v>
      </c>
    </row>
    <row r="11" spans="1:65" s="96" customFormat="1" ht="13.5" customHeight="1">
      <c r="A11" s="13" t="s">
        <v>16</v>
      </c>
      <c r="B11" s="105">
        <v>661</v>
      </c>
      <c r="C11" s="105">
        <v>229</v>
      </c>
      <c r="D11" s="105">
        <v>441</v>
      </c>
      <c r="E11" s="105">
        <v>1331</v>
      </c>
      <c r="F11" s="78"/>
      <c r="G11" s="105">
        <v>535</v>
      </c>
      <c r="H11" s="105">
        <v>134</v>
      </c>
      <c r="I11" s="105">
        <v>543</v>
      </c>
      <c r="J11" s="105">
        <v>1212</v>
      </c>
      <c r="K11" s="78"/>
      <c r="L11" s="105">
        <v>466</v>
      </c>
      <c r="M11" s="105">
        <v>191</v>
      </c>
      <c r="N11" s="105">
        <v>311</v>
      </c>
      <c r="O11" s="105">
        <v>968</v>
      </c>
      <c r="P11" s="106"/>
      <c r="Q11" s="105">
        <v>605</v>
      </c>
      <c r="R11" s="105">
        <v>343</v>
      </c>
      <c r="S11" s="105">
        <v>1186</v>
      </c>
      <c r="T11" s="105">
        <v>1190</v>
      </c>
      <c r="U11" s="106"/>
      <c r="V11" s="105">
        <v>432</v>
      </c>
      <c r="W11" s="105">
        <v>228</v>
      </c>
      <c r="X11" s="105">
        <v>394</v>
      </c>
      <c r="Y11" s="105">
        <v>652</v>
      </c>
      <c r="Z11" s="107"/>
      <c r="AA11" s="105">
        <v>448</v>
      </c>
      <c r="AB11" s="105">
        <v>130</v>
      </c>
      <c r="AC11" s="105">
        <v>257</v>
      </c>
      <c r="AD11" s="105">
        <f>SUM(AA11:AC11)</f>
        <v>835</v>
      </c>
      <c r="AE11" s="39"/>
      <c r="AF11" s="105">
        <v>298</v>
      </c>
      <c r="AG11" s="105">
        <v>264</v>
      </c>
      <c r="AH11" s="105">
        <v>559</v>
      </c>
      <c r="AI11" s="25">
        <f>SUM(AF11:AH11)</f>
        <v>1121</v>
      </c>
      <c r="AJ11"/>
      <c r="AK11" s="105">
        <v>254</v>
      </c>
      <c r="AL11" s="105">
        <v>174</v>
      </c>
      <c r="AM11" s="105">
        <v>350</v>
      </c>
      <c r="AN11" s="25">
        <f>SUM(AK11:AM11)</f>
        <v>778</v>
      </c>
      <c r="AO11"/>
      <c r="AP11" s="105">
        <v>182</v>
      </c>
      <c r="AQ11" s="105">
        <v>118</v>
      </c>
      <c r="AR11" s="105">
        <v>398</v>
      </c>
      <c r="AS11" s="25">
        <f t="shared" si="5"/>
        <v>698</v>
      </c>
      <c r="AT11"/>
      <c r="AU11" s="105">
        <v>168</v>
      </c>
      <c r="AV11" s="105">
        <v>153</v>
      </c>
      <c r="AW11" s="105">
        <v>706</v>
      </c>
      <c r="AX11" s="25">
        <f t="shared" si="0"/>
        <v>1027</v>
      </c>
      <c r="AZ11" s="105">
        <v>214</v>
      </c>
      <c r="BA11" s="105">
        <v>80</v>
      </c>
      <c r="BB11" s="105">
        <v>510</v>
      </c>
      <c r="BC11" s="25">
        <f t="shared" si="3"/>
        <v>804</v>
      </c>
      <c r="BE11" s="105">
        <v>182</v>
      </c>
      <c r="BF11" s="105">
        <v>108</v>
      </c>
      <c r="BG11" s="105">
        <v>998</v>
      </c>
      <c r="BH11" s="25">
        <f t="shared" si="1"/>
        <v>1288</v>
      </c>
      <c r="BJ11" s="105">
        <v>181</v>
      </c>
      <c r="BK11" s="105">
        <f>178+41</f>
        <v>219</v>
      </c>
      <c r="BL11" s="105">
        <v>1502</v>
      </c>
      <c r="BM11" s="25">
        <f>SUM(BJ11:BL11)</f>
        <v>1902</v>
      </c>
    </row>
    <row r="12" spans="1:65" s="96" customFormat="1" ht="12" customHeight="1">
      <c r="A12" s="14" t="s">
        <v>17</v>
      </c>
      <c r="B12" s="108">
        <v>431</v>
      </c>
      <c r="C12" s="108">
        <v>4</v>
      </c>
      <c r="D12" s="108">
        <v>12</v>
      </c>
      <c r="E12" s="108">
        <v>447</v>
      </c>
      <c r="F12" s="78"/>
      <c r="G12" s="108">
        <v>402</v>
      </c>
      <c r="H12" s="108">
        <v>14</v>
      </c>
      <c r="I12" s="108">
        <v>46</v>
      </c>
      <c r="J12" s="108">
        <v>462</v>
      </c>
      <c r="K12" s="78"/>
      <c r="L12" s="108">
        <v>467</v>
      </c>
      <c r="M12" s="108">
        <v>26</v>
      </c>
      <c r="N12" s="108">
        <v>62</v>
      </c>
      <c r="O12" s="108">
        <v>555</v>
      </c>
      <c r="P12" s="106"/>
      <c r="Q12" s="108">
        <f t="shared" ref="Q12:Y12" si="6">SUM(Q13:Q21)</f>
        <v>483</v>
      </c>
      <c r="R12" s="108">
        <v>50</v>
      </c>
      <c r="S12" s="108">
        <f t="shared" si="6"/>
        <v>64</v>
      </c>
      <c r="T12" s="108">
        <f t="shared" si="6"/>
        <v>597</v>
      </c>
      <c r="U12" s="106"/>
      <c r="V12" s="108">
        <f t="shared" si="6"/>
        <v>430</v>
      </c>
      <c r="W12" s="108">
        <v>86</v>
      </c>
      <c r="X12" s="108">
        <f t="shared" si="6"/>
        <v>83</v>
      </c>
      <c r="Y12" s="108">
        <f t="shared" si="6"/>
        <v>599</v>
      </c>
      <c r="Z12" s="107"/>
      <c r="AA12" s="108">
        <f>SUM(AA13:AA21)</f>
        <v>438</v>
      </c>
      <c r="AB12" s="108">
        <f>SUM(AB13:AB21)</f>
        <v>168</v>
      </c>
      <c r="AC12" s="108">
        <f>SUM(AC13:AC21)</f>
        <v>84</v>
      </c>
      <c r="AD12" s="108">
        <f>SUM(AD13:AD21)</f>
        <v>690</v>
      </c>
      <c r="AE12" s="39"/>
      <c r="AF12" s="108">
        <v>393</v>
      </c>
      <c r="AG12" s="108">
        <v>98</v>
      </c>
      <c r="AH12" s="108">
        <v>138</v>
      </c>
      <c r="AI12" s="26">
        <f>SUM(AF12:AH12)</f>
        <v>629</v>
      </c>
      <c r="AJ12"/>
      <c r="AK12" s="108">
        <f>SUM(AK13:AK21)</f>
        <v>368</v>
      </c>
      <c r="AL12" s="108">
        <f>SUM(AL13:AL21)</f>
        <v>88</v>
      </c>
      <c r="AM12" s="108">
        <f>SUM(AM13:AM21)</f>
        <v>119</v>
      </c>
      <c r="AN12" s="108">
        <f>SUM(AN13:AN21)</f>
        <v>575</v>
      </c>
      <c r="AO12"/>
      <c r="AP12" s="108">
        <f>SUM(AP13:AP21)</f>
        <v>346</v>
      </c>
      <c r="AQ12" s="108">
        <f>SUM(AQ13:AQ21)</f>
        <v>78</v>
      </c>
      <c r="AR12" s="108">
        <f>SUM(AR13:AR21)</f>
        <v>50</v>
      </c>
      <c r="AS12" s="108">
        <f t="shared" si="5"/>
        <v>474</v>
      </c>
      <c r="AT12"/>
      <c r="AU12" s="108">
        <f>SUM(AU13:AU21)</f>
        <v>310</v>
      </c>
      <c r="AV12" s="108">
        <f>SUM(AV13:AV21)</f>
        <v>84</v>
      </c>
      <c r="AW12" s="108">
        <f>SUM(AW13:AW21)</f>
        <v>81</v>
      </c>
      <c r="AX12" s="108">
        <f t="shared" si="0"/>
        <v>475</v>
      </c>
      <c r="AZ12" s="108">
        <f>SUM(AZ13:AZ21)</f>
        <v>251</v>
      </c>
      <c r="BA12" s="108">
        <f>SUM(BA13:BA21)</f>
        <v>58</v>
      </c>
      <c r="BB12" s="108">
        <f>SUM(BB13:BB21)</f>
        <v>26</v>
      </c>
      <c r="BC12" s="108">
        <f t="shared" si="3"/>
        <v>335</v>
      </c>
      <c r="BE12" s="108">
        <f>SUM(BE13:BE21)</f>
        <v>337</v>
      </c>
      <c r="BF12" s="108">
        <f>SUM(BF13:BF21)</f>
        <v>68</v>
      </c>
      <c r="BG12" s="108">
        <f>SUM(BG13:BG21)</f>
        <v>26</v>
      </c>
      <c r="BH12" s="108">
        <f t="shared" si="1"/>
        <v>431</v>
      </c>
      <c r="BJ12" s="108">
        <f>SUM(BJ13:BJ21)</f>
        <v>302</v>
      </c>
      <c r="BK12" s="108">
        <f t="shared" ref="BK12:BL12" si="7">SUM(BK13:BK21)</f>
        <v>70</v>
      </c>
      <c r="BL12" s="108">
        <f t="shared" si="7"/>
        <v>29</v>
      </c>
      <c r="BM12" s="108">
        <f>SUM(BJ12:BL12)</f>
        <v>401</v>
      </c>
    </row>
    <row r="13" spans="1:65" s="96" customFormat="1" ht="15" customHeight="1">
      <c r="A13" s="8" t="s">
        <v>41</v>
      </c>
      <c r="B13" s="18">
        <v>42</v>
      </c>
      <c r="C13" s="18">
        <v>0</v>
      </c>
      <c r="D13" s="18">
        <v>0</v>
      </c>
      <c r="E13" s="18">
        <v>42</v>
      </c>
      <c r="F13" s="78"/>
      <c r="G13" s="18">
        <v>35</v>
      </c>
      <c r="H13" s="18">
        <v>0</v>
      </c>
      <c r="I13" s="18">
        <v>0</v>
      </c>
      <c r="J13" s="18">
        <v>35</v>
      </c>
      <c r="K13" s="78"/>
      <c r="L13" s="18">
        <v>22</v>
      </c>
      <c r="M13" s="18">
        <v>0</v>
      </c>
      <c r="N13" s="18">
        <v>0</v>
      </c>
      <c r="O13" s="18">
        <v>22</v>
      </c>
      <c r="P13" s="106"/>
      <c r="Q13" s="18">
        <v>26</v>
      </c>
      <c r="R13" s="18">
        <v>0</v>
      </c>
      <c r="S13" s="18">
        <v>0</v>
      </c>
      <c r="T13" s="18">
        <f>SUM(Q13:S13)</f>
        <v>26</v>
      </c>
      <c r="U13" s="106"/>
      <c r="V13" s="18">
        <v>30</v>
      </c>
      <c r="W13" s="18">
        <v>2</v>
      </c>
      <c r="X13" s="18">
        <v>0</v>
      </c>
      <c r="Y13" s="18">
        <f>SUM(V13:X13)</f>
        <v>32</v>
      </c>
      <c r="Z13" s="107"/>
      <c r="AA13" s="18">
        <v>23</v>
      </c>
      <c r="AB13" s="18">
        <v>0</v>
      </c>
      <c r="AC13" s="18">
        <v>0</v>
      </c>
      <c r="AD13" s="18">
        <f t="shared" ref="AD13:AD21" si="8">SUM(AA13:AC13)</f>
        <v>23</v>
      </c>
      <c r="AE13" s="39"/>
      <c r="AF13" s="18">
        <v>24</v>
      </c>
      <c r="AG13" s="18">
        <v>0</v>
      </c>
      <c r="AH13" s="18">
        <v>0</v>
      </c>
      <c r="AI13" s="18">
        <f t="shared" ref="AI13:AI21" si="9">SUM(AF13:AH13)</f>
        <v>24</v>
      </c>
      <c r="AJ13"/>
      <c r="AK13" s="18">
        <v>21</v>
      </c>
      <c r="AL13" s="18">
        <v>6</v>
      </c>
      <c r="AM13" s="18">
        <v>2</v>
      </c>
      <c r="AN13" s="18">
        <f t="shared" ref="AN13:AN21" si="10">SUM(AK13:AM13)</f>
        <v>29</v>
      </c>
      <c r="AO13"/>
      <c r="AP13" s="18">
        <v>24</v>
      </c>
      <c r="AQ13" s="18">
        <v>4</v>
      </c>
      <c r="AR13" s="18">
        <v>5</v>
      </c>
      <c r="AS13" s="18">
        <f t="shared" si="5"/>
        <v>33</v>
      </c>
      <c r="AT13"/>
      <c r="AU13" s="18">
        <v>19</v>
      </c>
      <c r="AV13" s="18">
        <v>2</v>
      </c>
      <c r="AW13" s="18">
        <v>1</v>
      </c>
      <c r="AX13" s="18">
        <f t="shared" si="0"/>
        <v>22</v>
      </c>
      <c r="AZ13" s="18">
        <v>16</v>
      </c>
      <c r="BA13" s="18">
        <v>2</v>
      </c>
      <c r="BB13" s="18">
        <v>1</v>
      </c>
      <c r="BC13" s="18">
        <f t="shared" si="3"/>
        <v>19</v>
      </c>
      <c r="BE13" s="18">
        <v>38</v>
      </c>
      <c r="BF13" s="18">
        <v>0</v>
      </c>
      <c r="BG13" s="18">
        <v>0</v>
      </c>
      <c r="BH13" s="18">
        <f t="shared" si="1"/>
        <v>38</v>
      </c>
      <c r="BJ13" s="18">
        <v>15</v>
      </c>
      <c r="BK13" s="18">
        <v>2</v>
      </c>
      <c r="BL13" s="18">
        <v>0</v>
      </c>
      <c r="BM13" s="18">
        <f>SUM(BJ13:BL13)</f>
        <v>17</v>
      </c>
    </row>
    <row r="14" spans="1:65" s="96" customFormat="1" ht="12" customHeight="1">
      <c r="A14" s="8" t="s">
        <v>18</v>
      </c>
      <c r="B14" s="18">
        <v>102</v>
      </c>
      <c r="C14" s="18">
        <v>0</v>
      </c>
      <c r="D14" s="18">
        <v>0</v>
      </c>
      <c r="E14" s="18">
        <v>102</v>
      </c>
      <c r="F14" s="78"/>
      <c r="G14" s="18">
        <v>90</v>
      </c>
      <c r="H14" s="18">
        <v>0</v>
      </c>
      <c r="I14" s="18">
        <v>2</v>
      </c>
      <c r="J14" s="18">
        <v>92</v>
      </c>
      <c r="K14" s="78"/>
      <c r="L14" s="18">
        <v>50</v>
      </c>
      <c r="M14" s="18">
        <v>0</v>
      </c>
      <c r="N14" s="18">
        <v>0</v>
      </c>
      <c r="O14" s="18">
        <v>50</v>
      </c>
      <c r="P14" s="106"/>
      <c r="Q14" s="18">
        <v>38</v>
      </c>
      <c r="R14" s="18">
        <v>0</v>
      </c>
      <c r="S14" s="18">
        <v>0</v>
      </c>
      <c r="T14" s="18">
        <f>SUM(Q14:S14)</f>
        <v>38</v>
      </c>
      <c r="U14" s="106"/>
      <c r="V14" s="18">
        <v>43</v>
      </c>
      <c r="W14" s="18">
        <v>0</v>
      </c>
      <c r="X14" s="18">
        <v>4</v>
      </c>
      <c r="Y14" s="18">
        <f>SUM(V14:X14)</f>
        <v>47</v>
      </c>
      <c r="Z14" s="107"/>
      <c r="AA14" s="18">
        <v>33</v>
      </c>
      <c r="AB14" s="18">
        <v>0</v>
      </c>
      <c r="AC14" s="18">
        <v>0</v>
      </c>
      <c r="AD14" s="18">
        <f>SUM(AA14:AC14)</f>
        <v>33</v>
      </c>
      <c r="AE14" s="39"/>
      <c r="AF14" s="18">
        <v>37</v>
      </c>
      <c r="AG14" s="18">
        <v>0</v>
      </c>
      <c r="AH14" s="18">
        <v>59</v>
      </c>
      <c r="AI14" s="18">
        <f>SUM(AF14:AH14)</f>
        <v>96</v>
      </c>
      <c r="AJ14"/>
      <c r="AK14" s="18">
        <v>33</v>
      </c>
      <c r="AL14" s="18">
        <v>0</v>
      </c>
      <c r="AM14" s="18">
        <v>0</v>
      </c>
      <c r="AN14" s="18">
        <f t="shared" si="10"/>
        <v>33</v>
      </c>
      <c r="AO14"/>
      <c r="AP14" s="18">
        <v>38</v>
      </c>
      <c r="AQ14" s="18">
        <v>0</v>
      </c>
      <c r="AR14" s="18">
        <v>1</v>
      </c>
      <c r="AS14" s="18">
        <f t="shared" si="5"/>
        <v>39</v>
      </c>
      <c r="AT14"/>
      <c r="AU14" s="18">
        <v>30</v>
      </c>
      <c r="AV14" s="18">
        <v>0</v>
      </c>
      <c r="AW14" s="18">
        <v>28</v>
      </c>
      <c r="AX14" s="18">
        <f t="shared" si="0"/>
        <v>58</v>
      </c>
      <c r="AZ14" s="18">
        <v>32</v>
      </c>
      <c r="BA14" s="18">
        <v>0</v>
      </c>
      <c r="BB14" s="18">
        <v>0</v>
      </c>
      <c r="BC14" s="18">
        <f t="shared" si="3"/>
        <v>32</v>
      </c>
      <c r="BE14" s="18">
        <v>46</v>
      </c>
      <c r="BF14" s="18">
        <v>2</v>
      </c>
      <c r="BG14" s="18">
        <v>1</v>
      </c>
      <c r="BH14" s="18">
        <f t="shared" si="1"/>
        <v>49</v>
      </c>
      <c r="BJ14" s="18">
        <v>33</v>
      </c>
      <c r="BK14" s="18">
        <v>0</v>
      </c>
      <c r="BL14" s="18">
        <v>0</v>
      </c>
      <c r="BM14" s="18">
        <f t="shared" ref="BM14:BM21" si="11">SUM(BJ14:BL14)</f>
        <v>33</v>
      </c>
    </row>
    <row r="15" spans="1:65" s="96" customFormat="1" ht="12" customHeight="1">
      <c r="A15" s="8" t="s">
        <v>19</v>
      </c>
      <c r="B15" s="18">
        <v>2</v>
      </c>
      <c r="C15" s="18">
        <v>0</v>
      </c>
      <c r="D15" s="18">
        <v>0</v>
      </c>
      <c r="E15" s="18">
        <v>2</v>
      </c>
      <c r="F15" s="78"/>
      <c r="G15" s="18">
        <v>0</v>
      </c>
      <c r="H15" s="18">
        <v>0</v>
      </c>
      <c r="I15" s="18">
        <v>0</v>
      </c>
      <c r="J15" s="18">
        <v>0</v>
      </c>
      <c r="K15" s="78"/>
      <c r="L15" s="18">
        <v>0</v>
      </c>
      <c r="M15" s="18">
        <v>0</v>
      </c>
      <c r="N15" s="18">
        <v>0</v>
      </c>
      <c r="O15" s="18">
        <v>0</v>
      </c>
      <c r="P15" s="106"/>
      <c r="Q15" s="18">
        <v>3</v>
      </c>
      <c r="R15" s="18">
        <v>0</v>
      </c>
      <c r="S15" s="18">
        <v>0</v>
      </c>
      <c r="T15" s="18">
        <f>SUM(Q15:S15)</f>
        <v>3</v>
      </c>
      <c r="U15" s="106"/>
      <c r="V15" s="18">
        <v>0</v>
      </c>
      <c r="W15" s="18">
        <v>0</v>
      </c>
      <c r="X15" s="18">
        <v>0</v>
      </c>
      <c r="Y15" s="18">
        <f>SUM(V15:X15)</f>
        <v>0</v>
      </c>
      <c r="Z15" s="107"/>
      <c r="AA15" s="18">
        <v>0</v>
      </c>
      <c r="AB15" s="18">
        <v>0</v>
      </c>
      <c r="AC15" s="18">
        <v>0</v>
      </c>
      <c r="AD15" s="18">
        <f>SUM(AA15:AC15)</f>
        <v>0</v>
      </c>
      <c r="AE15" s="39"/>
      <c r="AF15" s="18">
        <v>0</v>
      </c>
      <c r="AG15" s="18">
        <v>0</v>
      </c>
      <c r="AH15" s="18">
        <v>0</v>
      </c>
      <c r="AI15" s="18">
        <f>SUM(AF15:AH15)</f>
        <v>0</v>
      </c>
      <c r="AJ15"/>
      <c r="AK15" s="18">
        <v>0</v>
      </c>
      <c r="AL15" s="18">
        <v>0</v>
      </c>
      <c r="AM15" s="18">
        <v>0</v>
      </c>
      <c r="AN15" s="18">
        <f t="shared" si="10"/>
        <v>0</v>
      </c>
      <c r="AO15"/>
      <c r="AP15" s="18">
        <v>0</v>
      </c>
      <c r="AQ15" s="18">
        <v>0</v>
      </c>
      <c r="AR15" s="18">
        <v>0</v>
      </c>
      <c r="AS15" s="18">
        <f t="shared" si="5"/>
        <v>0</v>
      </c>
      <c r="AT15"/>
      <c r="AU15" s="18">
        <v>2</v>
      </c>
      <c r="AV15" s="18">
        <v>0</v>
      </c>
      <c r="AW15" s="18">
        <v>0</v>
      </c>
      <c r="AX15" s="18">
        <f t="shared" si="0"/>
        <v>2</v>
      </c>
      <c r="AZ15" s="18">
        <v>0</v>
      </c>
      <c r="BA15" s="18">
        <v>2</v>
      </c>
      <c r="BB15" s="18">
        <v>0</v>
      </c>
      <c r="BC15" s="18">
        <f t="shared" si="3"/>
        <v>2</v>
      </c>
      <c r="BE15" s="18">
        <v>4</v>
      </c>
      <c r="BF15" s="18">
        <v>6</v>
      </c>
      <c r="BG15" s="18">
        <v>0</v>
      </c>
      <c r="BH15" s="18">
        <f t="shared" si="1"/>
        <v>10</v>
      </c>
      <c r="BJ15" s="18">
        <v>0</v>
      </c>
      <c r="BK15" s="18">
        <v>4</v>
      </c>
      <c r="BL15" s="18">
        <v>0</v>
      </c>
      <c r="BM15" s="18">
        <f t="shared" si="11"/>
        <v>4</v>
      </c>
    </row>
    <row r="16" spans="1:65" s="96" customFormat="1" ht="15" customHeight="1">
      <c r="A16" s="8" t="s">
        <v>46</v>
      </c>
      <c r="B16" s="18" t="s">
        <v>30</v>
      </c>
      <c r="C16" s="18" t="s">
        <v>30</v>
      </c>
      <c r="D16" s="18" t="s">
        <v>30</v>
      </c>
      <c r="E16" s="18" t="s">
        <v>30</v>
      </c>
      <c r="F16" s="78"/>
      <c r="G16" s="18" t="s">
        <v>30</v>
      </c>
      <c r="H16" s="18" t="s">
        <v>30</v>
      </c>
      <c r="I16" s="18" t="s">
        <v>30</v>
      </c>
      <c r="J16" s="18" t="s">
        <v>30</v>
      </c>
      <c r="K16" s="78"/>
      <c r="L16" s="18" t="s">
        <v>30</v>
      </c>
      <c r="M16" s="18" t="s">
        <v>30</v>
      </c>
      <c r="N16" s="18" t="s">
        <v>30</v>
      </c>
      <c r="O16" s="18" t="s">
        <v>30</v>
      </c>
      <c r="P16" s="106"/>
      <c r="Q16" s="18" t="s">
        <v>30</v>
      </c>
      <c r="R16" s="18" t="s">
        <v>30</v>
      </c>
      <c r="S16" s="18" t="s">
        <v>30</v>
      </c>
      <c r="T16" s="18" t="s">
        <v>30</v>
      </c>
      <c r="U16" s="106"/>
      <c r="V16" s="18" t="s">
        <v>30</v>
      </c>
      <c r="W16" s="18" t="s">
        <v>30</v>
      </c>
      <c r="X16" s="18" t="s">
        <v>30</v>
      </c>
      <c r="Y16" s="18" t="s">
        <v>30</v>
      </c>
      <c r="Z16" s="107"/>
      <c r="AA16" s="18" t="s">
        <v>30</v>
      </c>
      <c r="AB16" s="18" t="s">
        <v>30</v>
      </c>
      <c r="AC16" s="18" t="s">
        <v>30</v>
      </c>
      <c r="AD16" s="18" t="s">
        <v>30</v>
      </c>
      <c r="AE16" s="39"/>
      <c r="AF16" s="18">
        <v>11</v>
      </c>
      <c r="AG16" s="18">
        <v>0</v>
      </c>
      <c r="AH16" s="18">
        <v>0</v>
      </c>
      <c r="AI16" s="18">
        <f>SUM(AF16:AH16)</f>
        <v>11</v>
      </c>
      <c r="AJ16"/>
      <c r="AK16" s="18">
        <v>6</v>
      </c>
      <c r="AL16" s="18">
        <v>0</v>
      </c>
      <c r="AM16" s="18">
        <v>0</v>
      </c>
      <c r="AN16" s="18">
        <f t="shared" si="10"/>
        <v>6</v>
      </c>
      <c r="AO16"/>
      <c r="AP16" s="18">
        <v>7</v>
      </c>
      <c r="AQ16" s="18">
        <v>0</v>
      </c>
      <c r="AR16" s="18">
        <v>0</v>
      </c>
      <c r="AS16" s="18">
        <f t="shared" si="5"/>
        <v>7</v>
      </c>
      <c r="AT16"/>
      <c r="AU16" s="18">
        <v>4</v>
      </c>
      <c r="AV16" s="18">
        <v>0</v>
      </c>
      <c r="AW16" s="18">
        <v>0</v>
      </c>
      <c r="AX16" s="18">
        <f t="shared" si="0"/>
        <v>4</v>
      </c>
      <c r="AZ16" s="18">
        <v>7</v>
      </c>
      <c r="BA16" s="18">
        <v>0</v>
      </c>
      <c r="BB16" s="18">
        <v>0</v>
      </c>
      <c r="BC16" s="18">
        <f t="shared" si="3"/>
        <v>7</v>
      </c>
      <c r="BE16" s="18">
        <v>3</v>
      </c>
      <c r="BF16" s="18">
        <v>0</v>
      </c>
      <c r="BG16" s="18">
        <v>0</v>
      </c>
      <c r="BH16" s="18">
        <f t="shared" si="1"/>
        <v>3</v>
      </c>
      <c r="BJ16" s="18">
        <v>4</v>
      </c>
      <c r="BK16" s="18">
        <v>0</v>
      </c>
      <c r="BL16" s="18">
        <v>0</v>
      </c>
      <c r="BM16" s="18">
        <f t="shared" si="11"/>
        <v>4</v>
      </c>
    </row>
    <row r="17" spans="1:65" s="96" customFormat="1" ht="12" customHeight="1">
      <c r="A17" s="8" t="s">
        <v>20</v>
      </c>
      <c r="B17" s="18">
        <v>57</v>
      </c>
      <c r="C17" s="18">
        <v>0</v>
      </c>
      <c r="D17" s="18">
        <v>0</v>
      </c>
      <c r="E17" s="18">
        <v>57</v>
      </c>
      <c r="F17" s="78"/>
      <c r="G17" s="18">
        <v>50</v>
      </c>
      <c r="H17" s="18">
        <v>0</v>
      </c>
      <c r="I17" s="18">
        <v>6</v>
      </c>
      <c r="J17" s="18">
        <v>56</v>
      </c>
      <c r="K17" s="78"/>
      <c r="L17" s="18">
        <v>59</v>
      </c>
      <c r="M17" s="18">
        <v>6</v>
      </c>
      <c r="N17" s="18">
        <v>0</v>
      </c>
      <c r="O17" s="18">
        <v>65</v>
      </c>
      <c r="P17" s="106"/>
      <c r="Q17" s="18">
        <v>84</v>
      </c>
      <c r="R17" s="18">
        <v>42</v>
      </c>
      <c r="S17" s="18">
        <v>18</v>
      </c>
      <c r="T17" s="18">
        <f>SUM(Q17:S17)</f>
        <v>144</v>
      </c>
      <c r="U17" s="106"/>
      <c r="V17" s="18">
        <v>92</v>
      </c>
      <c r="W17" s="18">
        <v>58</v>
      </c>
      <c r="X17" s="18">
        <v>33</v>
      </c>
      <c r="Y17" s="18">
        <f>SUM(V17:X17)</f>
        <v>183</v>
      </c>
      <c r="Z17" s="107"/>
      <c r="AA17" s="18">
        <v>101</v>
      </c>
      <c r="AB17" s="18">
        <v>132</v>
      </c>
      <c r="AC17" s="18">
        <v>22</v>
      </c>
      <c r="AD17" s="18">
        <f t="shared" si="8"/>
        <v>255</v>
      </c>
      <c r="AE17" s="39"/>
      <c r="AF17" s="18">
        <v>113</v>
      </c>
      <c r="AG17" s="18">
        <v>76</v>
      </c>
      <c r="AH17" s="18">
        <v>10</v>
      </c>
      <c r="AI17" s="18">
        <f t="shared" si="9"/>
        <v>199</v>
      </c>
      <c r="AJ17"/>
      <c r="AK17" s="18">
        <v>83</v>
      </c>
      <c r="AL17" s="18">
        <v>50</v>
      </c>
      <c r="AM17" s="18">
        <v>14</v>
      </c>
      <c r="AN17" s="18">
        <f t="shared" si="10"/>
        <v>147</v>
      </c>
      <c r="AO17"/>
      <c r="AP17" s="18">
        <v>61</v>
      </c>
      <c r="AQ17" s="18">
        <v>30</v>
      </c>
      <c r="AR17" s="18">
        <v>13</v>
      </c>
      <c r="AS17" s="18">
        <f t="shared" si="5"/>
        <v>104</v>
      </c>
      <c r="AT17"/>
      <c r="AU17" s="18">
        <v>38</v>
      </c>
      <c r="AV17" s="18">
        <v>38</v>
      </c>
      <c r="AW17" s="18">
        <v>8</v>
      </c>
      <c r="AX17" s="18">
        <f t="shared" si="0"/>
        <v>84</v>
      </c>
      <c r="AZ17" s="18">
        <v>51</v>
      </c>
      <c r="BA17" s="18">
        <v>24</v>
      </c>
      <c r="BB17" s="18">
        <v>8</v>
      </c>
      <c r="BC17" s="18">
        <f t="shared" si="3"/>
        <v>83</v>
      </c>
      <c r="BE17" s="18">
        <v>46</v>
      </c>
      <c r="BF17" s="18">
        <v>14</v>
      </c>
      <c r="BG17" s="18">
        <v>8</v>
      </c>
      <c r="BH17" s="18">
        <f t="shared" si="1"/>
        <v>68</v>
      </c>
      <c r="BJ17" s="18">
        <v>55</v>
      </c>
      <c r="BK17" s="18">
        <v>14</v>
      </c>
      <c r="BL17" s="18">
        <v>13</v>
      </c>
      <c r="BM17" s="18">
        <f t="shared" si="11"/>
        <v>82</v>
      </c>
    </row>
    <row r="18" spans="1:65" s="96" customFormat="1" ht="12" customHeight="1">
      <c r="A18" s="8" t="s">
        <v>21</v>
      </c>
      <c r="B18" s="18">
        <v>69</v>
      </c>
      <c r="C18" s="18">
        <v>4</v>
      </c>
      <c r="D18" s="18">
        <v>8</v>
      </c>
      <c r="E18" s="18">
        <v>81</v>
      </c>
      <c r="F18" s="78"/>
      <c r="G18" s="18">
        <v>51</v>
      </c>
      <c r="H18" s="18">
        <v>12</v>
      </c>
      <c r="I18" s="18">
        <v>6</v>
      </c>
      <c r="J18" s="18">
        <v>69</v>
      </c>
      <c r="K18" s="78"/>
      <c r="L18" s="18">
        <v>90</v>
      </c>
      <c r="M18" s="18">
        <v>18</v>
      </c>
      <c r="N18" s="18">
        <v>54</v>
      </c>
      <c r="O18" s="18">
        <v>162</v>
      </c>
      <c r="P18" s="106"/>
      <c r="Q18" s="18">
        <v>95</v>
      </c>
      <c r="R18" s="18">
        <v>0</v>
      </c>
      <c r="S18" s="18">
        <v>28</v>
      </c>
      <c r="T18" s="18">
        <f>SUM(Q18:S18)</f>
        <v>123</v>
      </c>
      <c r="U18" s="106"/>
      <c r="V18" s="18">
        <v>65</v>
      </c>
      <c r="W18" s="18">
        <v>20</v>
      </c>
      <c r="X18" s="18">
        <v>30</v>
      </c>
      <c r="Y18" s="18">
        <f>SUM(V18:X18)</f>
        <v>115</v>
      </c>
      <c r="Z18" s="107"/>
      <c r="AA18" s="18">
        <v>66</v>
      </c>
      <c r="AB18" s="18">
        <v>36</v>
      </c>
      <c r="AC18" s="18">
        <v>20</v>
      </c>
      <c r="AD18" s="18">
        <f t="shared" si="8"/>
        <v>122</v>
      </c>
      <c r="AE18" s="39"/>
      <c r="AF18" s="18">
        <v>54</v>
      </c>
      <c r="AG18" s="18">
        <v>17</v>
      </c>
      <c r="AH18" s="18">
        <v>24</v>
      </c>
      <c r="AI18" s="18">
        <f t="shared" si="9"/>
        <v>95</v>
      </c>
      <c r="AJ18"/>
      <c r="AK18" s="18">
        <v>94</v>
      </c>
      <c r="AL18" s="18">
        <v>24</v>
      </c>
      <c r="AM18" s="18">
        <v>28</v>
      </c>
      <c r="AN18" s="18">
        <f t="shared" si="10"/>
        <v>146</v>
      </c>
      <c r="AO18"/>
      <c r="AP18" s="18">
        <v>73</v>
      </c>
      <c r="AQ18" s="18">
        <v>14</v>
      </c>
      <c r="AR18" s="18">
        <v>6</v>
      </c>
      <c r="AS18" s="18">
        <f t="shared" si="5"/>
        <v>93</v>
      </c>
      <c r="AT18"/>
      <c r="AU18" s="18">
        <v>61</v>
      </c>
      <c r="AV18" s="18">
        <v>12</v>
      </c>
      <c r="AW18" s="18">
        <v>21</v>
      </c>
      <c r="AX18" s="18">
        <f t="shared" si="0"/>
        <v>94</v>
      </c>
      <c r="AZ18" s="18">
        <v>34</v>
      </c>
      <c r="BA18" s="18">
        <v>4</v>
      </c>
      <c r="BB18" s="18">
        <v>15</v>
      </c>
      <c r="BC18" s="18">
        <f t="shared" si="3"/>
        <v>53</v>
      </c>
      <c r="BE18" s="18">
        <v>28</v>
      </c>
      <c r="BF18" s="18">
        <v>10</v>
      </c>
      <c r="BG18" s="18">
        <v>8</v>
      </c>
      <c r="BH18" s="18">
        <f t="shared" si="1"/>
        <v>46</v>
      </c>
      <c r="BJ18" s="18">
        <v>28</v>
      </c>
      <c r="BK18" s="18">
        <v>10</v>
      </c>
      <c r="BL18" s="18">
        <v>7</v>
      </c>
      <c r="BM18" s="18">
        <f t="shared" si="11"/>
        <v>45</v>
      </c>
    </row>
    <row r="19" spans="1:65" s="96" customFormat="1" ht="12" customHeight="1">
      <c r="A19" s="8" t="s">
        <v>22</v>
      </c>
      <c r="B19" s="18">
        <v>28</v>
      </c>
      <c r="C19" s="18">
        <v>0</v>
      </c>
      <c r="D19" s="18">
        <v>0</v>
      </c>
      <c r="E19" s="18">
        <v>28</v>
      </c>
      <c r="F19" s="78"/>
      <c r="G19" s="18">
        <v>44</v>
      </c>
      <c r="H19" s="18">
        <v>0</v>
      </c>
      <c r="I19" s="18">
        <v>0</v>
      </c>
      <c r="J19" s="18">
        <v>44</v>
      </c>
      <c r="K19" s="78"/>
      <c r="L19" s="18">
        <v>32</v>
      </c>
      <c r="M19" s="18">
        <v>0</v>
      </c>
      <c r="N19" s="18">
        <v>4</v>
      </c>
      <c r="O19" s="18">
        <v>36</v>
      </c>
      <c r="P19" s="106"/>
      <c r="Q19" s="18">
        <v>44</v>
      </c>
      <c r="R19" s="18">
        <v>0</v>
      </c>
      <c r="S19" s="18">
        <v>4</v>
      </c>
      <c r="T19" s="18">
        <f>SUM(Q19:S19)</f>
        <v>48</v>
      </c>
      <c r="U19" s="106"/>
      <c r="V19" s="18">
        <v>32</v>
      </c>
      <c r="W19" s="18">
        <v>0</v>
      </c>
      <c r="X19" s="18">
        <v>8</v>
      </c>
      <c r="Y19" s="18">
        <f>SUM(V19:X19)</f>
        <v>40</v>
      </c>
      <c r="Z19" s="107"/>
      <c r="AA19" s="18">
        <v>30</v>
      </c>
      <c r="AB19" s="18">
        <v>0</v>
      </c>
      <c r="AC19" s="18">
        <v>8</v>
      </c>
      <c r="AD19" s="18">
        <f t="shared" si="8"/>
        <v>38</v>
      </c>
      <c r="AE19" s="39"/>
      <c r="AF19" s="18">
        <v>30</v>
      </c>
      <c r="AG19" s="18">
        <v>0</v>
      </c>
      <c r="AH19" s="18">
        <v>6</v>
      </c>
      <c r="AI19" s="18">
        <f t="shared" si="9"/>
        <v>36</v>
      </c>
      <c r="AJ19"/>
      <c r="AK19" s="18">
        <v>24</v>
      </c>
      <c r="AL19" s="18">
        <v>0</v>
      </c>
      <c r="AM19" s="18">
        <v>24</v>
      </c>
      <c r="AN19" s="18">
        <f t="shared" si="10"/>
        <v>48</v>
      </c>
      <c r="AO19"/>
      <c r="AP19" s="18">
        <v>16</v>
      </c>
      <c r="AQ19" s="18">
        <v>0</v>
      </c>
      <c r="AR19" s="18">
        <v>1</v>
      </c>
      <c r="AS19" s="18">
        <f t="shared" si="5"/>
        <v>17</v>
      </c>
      <c r="AT19"/>
      <c r="AU19" s="18">
        <v>21</v>
      </c>
      <c r="AV19" s="18">
        <v>0</v>
      </c>
      <c r="AW19" s="18">
        <v>2</v>
      </c>
      <c r="AX19" s="18">
        <f t="shared" si="0"/>
        <v>23</v>
      </c>
      <c r="AZ19" s="18">
        <v>11</v>
      </c>
      <c r="BA19" s="18">
        <v>0</v>
      </c>
      <c r="BB19" s="18">
        <v>0</v>
      </c>
      <c r="BC19" s="18">
        <f t="shared" si="3"/>
        <v>11</v>
      </c>
      <c r="BE19" s="18">
        <v>17</v>
      </c>
      <c r="BF19" s="18">
        <v>0</v>
      </c>
      <c r="BG19" s="18">
        <v>5</v>
      </c>
      <c r="BH19" s="18">
        <f t="shared" si="1"/>
        <v>22</v>
      </c>
      <c r="BJ19" s="18">
        <v>19</v>
      </c>
      <c r="BK19" s="18">
        <v>0</v>
      </c>
      <c r="BL19" s="18">
        <v>0</v>
      </c>
      <c r="BM19" s="18">
        <f t="shared" si="11"/>
        <v>19</v>
      </c>
    </row>
    <row r="20" spans="1:65" s="96" customFormat="1" ht="12" customHeight="1">
      <c r="A20" s="8" t="s">
        <v>23</v>
      </c>
      <c r="B20" s="18">
        <v>52</v>
      </c>
      <c r="C20" s="18">
        <v>0</v>
      </c>
      <c r="D20" s="18">
        <v>0</v>
      </c>
      <c r="E20" s="18">
        <v>52</v>
      </c>
      <c r="F20" s="78"/>
      <c r="G20" s="18">
        <v>71</v>
      </c>
      <c r="H20" s="18">
        <v>0</v>
      </c>
      <c r="I20" s="18">
        <v>0</v>
      </c>
      <c r="J20" s="18">
        <v>71</v>
      </c>
      <c r="K20" s="78"/>
      <c r="L20" s="18">
        <v>91</v>
      </c>
      <c r="M20" s="18">
        <v>0</v>
      </c>
      <c r="N20" s="18">
        <v>0</v>
      </c>
      <c r="O20" s="18">
        <v>91</v>
      </c>
      <c r="P20" s="106"/>
      <c r="Q20" s="18">
        <v>80</v>
      </c>
      <c r="R20" s="18">
        <v>2</v>
      </c>
      <c r="S20" s="18">
        <v>6</v>
      </c>
      <c r="T20" s="18">
        <f>SUM(Q20:S20)</f>
        <v>88</v>
      </c>
      <c r="U20" s="106"/>
      <c r="V20" s="18">
        <v>73</v>
      </c>
      <c r="W20" s="18">
        <v>0</v>
      </c>
      <c r="X20" s="18">
        <v>0</v>
      </c>
      <c r="Y20" s="18">
        <f>SUM(V20:X20)</f>
        <v>73</v>
      </c>
      <c r="Z20" s="107"/>
      <c r="AA20" s="18">
        <v>81</v>
      </c>
      <c r="AB20" s="18">
        <v>0</v>
      </c>
      <c r="AC20" s="18">
        <v>8</v>
      </c>
      <c r="AD20" s="18">
        <f t="shared" si="8"/>
        <v>89</v>
      </c>
      <c r="AE20" s="39"/>
      <c r="AF20" s="18">
        <v>68</v>
      </c>
      <c r="AG20" s="18">
        <v>0</v>
      </c>
      <c r="AH20" s="18">
        <v>4</v>
      </c>
      <c r="AI20" s="18">
        <f t="shared" si="9"/>
        <v>72</v>
      </c>
      <c r="AJ20"/>
      <c r="AK20" s="18">
        <v>53</v>
      </c>
      <c r="AL20" s="18">
        <v>6</v>
      </c>
      <c r="AM20" s="18">
        <v>26</v>
      </c>
      <c r="AN20" s="18">
        <f t="shared" si="10"/>
        <v>85</v>
      </c>
      <c r="AO20"/>
      <c r="AP20" s="18">
        <v>50</v>
      </c>
      <c r="AQ20" s="18">
        <v>6</v>
      </c>
      <c r="AR20" s="18">
        <v>6</v>
      </c>
      <c r="AS20" s="18">
        <f t="shared" si="5"/>
        <v>62</v>
      </c>
      <c r="AT20"/>
      <c r="AU20" s="18">
        <v>61</v>
      </c>
      <c r="AV20" s="18">
        <v>0</v>
      </c>
      <c r="AW20" s="18">
        <v>9</v>
      </c>
      <c r="AX20" s="18">
        <f t="shared" si="0"/>
        <v>70</v>
      </c>
      <c r="AZ20" s="18">
        <v>39</v>
      </c>
      <c r="BA20" s="18">
        <v>0</v>
      </c>
      <c r="BB20" s="18">
        <v>1</v>
      </c>
      <c r="BC20" s="18">
        <f t="shared" si="3"/>
        <v>40</v>
      </c>
      <c r="BE20" s="18">
        <v>56</v>
      </c>
      <c r="BF20" s="18">
        <v>12</v>
      </c>
      <c r="BG20" s="18">
        <v>2</v>
      </c>
      <c r="BH20" s="18">
        <f t="shared" si="1"/>
        <v>70</v>
      </c>
      <c r="BJ20" s="18">
        <v>37</v>
      </c>
      <c r="BK20" s="18">
        <f>2+20</f>
        <v>22</v>
      </c>
      <c r="BL20" s="18">
        <v>2</v>
      </c>
      <c r="BM20" s="18">
        <f t="shared" si="11"/>
        <v>61</v>
      </c>
    </row>
    <row r="21" spans="1:65" s="96" customFormat="1" ht="12" customHeight="1">
      <c r="A21" s="8" t="s">
        <v>24</v>
      </c>
      <c r="B21" s="18">
        <v>79</v>
      </c>
      <c r="C21" s="18">
        <v>0</v>
      </c>
      <c r="D21" s="18">
        <v>4</v>
      </c>
      <c r="E21" s="18">
        <v>83</v>
      </c>
      <c r="F21" s="78"/>
      <c r="G21" s="18">
        <v>61</v>
      </c>
      <c r="H21" s="18">
        <v>2</v>
      </c>
      <c r="I21" s="18">
        <v>32</v>
      </c>
      <c r="J21" s="18">
        <v>95</v>
      </c>
      <c r="K21" s="78"/>
      <c r="L21" s="18">
        <v>123</v>
      </c>
      <c r="M21" s="18">
        <v>2</v>
      </c>
      <c r="N21" s="18">
        <v>4</v>
      </c>
      <c r="O21" s="18">
        <v>129</v>
      </c>
      <c r="P21" s="106"/>
      <c r="Q21" s="18">
        <v>113</v>
      </c>
      <c r="R21" s="18">
        <v>6</v>
      </c>
      <c r="S21" s="18">
        <v>8</v>
      </c>
      <c r="T21" s="18">
        <f>SUM(Q21:S21)</f>
        <v>127</v>
      </c>
      <c r="U21" s="106"/>
      <c r="V21" s="18">
        <v>95</v>
      </c>
      <c r="W21" s="18">
        <v>6</v>
      </c>
      <c r="X21" s="18">
        <v>8</v>
      </c>
      <c r="Y21" s="18">
        <f>SUM(V21:X21)</f>
        <v>109</v>
      </c>
      <c r="Z21" s="107"/>
      <c r="AA21" s="18">
        <v>104</v>
      </c>
      <c r="AB21" s="18">
        <v>0</v>
      </c>
      <c r="AC21" s="18">
        <v>26</v>
      </c>
      <c r="AD21" s="18">
        <f t="shared" si="8"/>
        <v>130</v>
      </c>
      <c r="AE21" s="39"/>
      <c r="AF21" s="18">
        <v>56</v>
      </c>
      <c r="AG21" s="18">
        <v>5</v>
      </c>
      <c r="AH21" s="18">
        <v>35</v>
      </c>
      <c r="AI21" s="18">
        <f t="shared" si="9"/>
        <v>96</v>
      </c>
      <c r="AJ21"/>
      <c r="AK21" s="18">
        <v>54</v>
      </c>
      <c r="AL21" s="18">
        <v>2</v>
      </c>
      <c r="AM21" s="18">
        <v>25</v>
      </c>
      <c r="AN21" s="18">
        <f t="shared" si="10"/>
        <v>81</v>
      </c>
      <c r="AO21"/>
      <c r="AP21" s="18">
        <v>77</v>
      </c>
      <c r="AQ21" s="18">
        <v>24</v>
      </c>
      <c r="AR21" s="18">
        <v>18</v>
      </c>
      <c r="AS21" s="18">
        <f t="shared" si="5"/>
        <v>119</v>
      </c>
      <c r="AT21"/>
      <c r="AU21" s="18">
        <v>74</v>
      </c>
      <c r="AV21" s="18">
        <v>32</v>
      </c>
      <c r="AW21" s="18">
        <v>12</v>
      </c>
      <c r="AX21" s="18">
        <f t="shared" si="0"/>
        <v>118</v>
      </c>
      <c r="AZ21" s="18">
        <v>61</v>
      </c>
      <c r="BA21" s="18">
        <v>26</v>
      </c>
      <c r="BB21" s="18">
        <v>1</v>
      </c>
      <c r="BC21" s="18">
        <f t="shared" si="3"/>
        <v>88</v>
      </c>
      <c r="BE21" s="18">
        <v>99</v>
      </c>
      <c r="BF21" s="18">
        <v>24</v>
      </c>
      <c r="BG21" s="18">
        <v>2</v>
      </c>
      <c r="BH21" s="18">
        <f>SUM(BE21:BG21)</f>
        <v>125</v>
      </c>
      <c r="BJ21" s="18">
        <v>111</v>
      </c>
      <c r="BK21" s="18">
        <v>18</v>
      </c>
      <c r="BL21" s="18">
        <v>7</v>
      </c>
      <c r="BM21" s="18">
        <f t="shared" si="11"/>
        <v>136</v>
      </c>
    </row>
    <row r="22" spans="1:65" s="96" customFormat="1" ht="15.75" customHeight="1">
      <c r="A22" s="15" t="s">
        <v>25</v>
      </c>
      <c r="B22" s="109">
        <f>SUM(B23:B30)</f>
        <v>183</v>
      </c>
      <c r="C22" s="109">
        <f t="shared" ref="C22:E22" si="12">SUM(C23:C30)</f>
        <v>2</v>
      </c>
      <c r="D22" s="109">
        <f t="shared" si="12"/>
        <v>24</v>
      </c>
      <c r="E22" s="109">
        <f t="shared" si="12"/>
        <v>209</v>
      </c>
      <c r="F22" s="78"/>
      <c r="G22" s="109">
        <f>SUM(G23:G30)</f>
        <v>121</v>
      </c>
      <c r="H22" s="109">
        <f t="shared" ref="H22:J22" si="13">SUM(H23:H30)</f>
        <v>6</v>
      </c>
      <c r="I22" s="109">
        <f t="shared" si="13"/>
        <v>8</v>
      </c>
      <c r="J22" s="109">
        <f t="shared" si="13"/>
        <v>135</v>
      </c>
      <c r="K22" s="78"/>
      <c r="L22" s="109">
        <f>SUM(L23:L30)</f>
        <v>170</v>
      </c>
      <c r="M22" s="109">
        <f t="shared" ref="M22:O22" si="14">SUM(M23:M30)</f>
        <v>16</v>
      </c>
      <c r="N22" s="109">
        <f t="shared" si="14"/>
        <v>16</v>
      </c>
      <c r="O22" s="109">
        <f t="shared" si="14"/>
        <v>202</v>
      </c>
      <c r="P22" s="106"/>
      <c r="Q22" s="109">
        <f>SUM(Q23:Q30)</f>
        <v>145</v>
      </c>
      <c r="R22" s="109">
        <f t="shared" ref="R22:T22" si="15">SUM(R23:R30)</f>
        <v>18</v>
      </c>
      <c r="S22" s="109">
        <f t="shared" si="15"/>
        <v>36</v>
      </c>
      <c r="T22" s="109">
        <f t="shared" si="15"/>
        <v>199</v>
      </c>
      <c r="U22" s="106"/>
      <c r="V22" s="109">
        <f>SUM(V23:V30)</f>
        <v>108</v>
      </c>
      <c r="W22" s="109">
        <f t="shared" ref="W22:Y22" si="16">SUM(W23:W30)</f>
        <v>26</v>
      </c>
      <c r="X22" s="109">
        <f t="shared" si="16"/>
        <v>2</v>
      </c>
      <c r="Y22" s="109">
        <f t="shared" si="16"/>
        <v>136</v>
      </c>
      <c r="Z22" s="107"/>
      <c r="AA22" s="109">
        <f>SUM(AA23:AA30)</f>
        <v>88</v>
      </c>
      <c r="AB22" s="109">
        <f t="shared" ref="AB22:AD22" si="17">SUM(AB23:AB30)</f>
        <v>42</v>
      </c>
      <c r="AC22" s="109">
        <f t="shared" si="17"/>
        <v>15</v>
      </c>
      <c r="AD22" s="109">
        <f t="shared" si="17"/>
        <v>145</v>
      </c>
      <c r="AE22" s="39"/>
      <c r="AF22" s="109">
        <f>SUM(AF23:AF30)</f>
        <v>90</v>
      </c>
      <c r="AG22" s="109">
        <f t="shared" ref="AG22:AI22" si="18">SUM(AG23:AG30)</f>
        <v>10</v>
      </c>
      <c r="AH22" s="109">
        <f t="shared" si="18"/>
        <v>77</v>
      </c>
      <c r="AI22" s="109">
        <f t="shared" si="18"/>
        <v>177</v>
      </c>
      <c r="AJ22"/>
      <c r="AK22" s="109">
        <f>SUM(AK23:AK30)</f>
        <v>56</v>
      </c>
      <c r="AL22" s="109">
        <f t="shared" ref="AL22:AN22" si="19">SUM(AL23:AL30)</f>
        <v>6</v>
      </c>
      <c r="AM22" s="109">
        <f t="shared" si="19"/>
        <v>150</v>
      </c>
      <c r="AN22" s="109">
        <f t="shared" si="19"/>
        <v>212</v>
      </c>
      <c r="AO22"/>
      <c r="AP22" s="109">
        <f>SUM(AP23:AP30)</f>
        <v>66</v>
      </c>
      <c r="AQ22" s="109">
        <f t="shared" ref="AQ22:AS22" si="20">SUM(AQ23:AQ30)</f>
        <v>11</v>
      </c>
      <c r="AR22" s="109">
        <f t="shared" si="20"/>
        <v>73</v>
      </c>
      <c r="AS22" s="109">
        <f t="shared" si="20"/>
        <v>150</v>
      </c>
      <c r="AT22"/>
      <c r="AU22" s="109">
        <f>SUM(AU23:AU30)</f>
        <v>59</v>
      </c>
      <c r="AV22" s="109">
        <f t="shared" ref="AV22:AX22" si="21">SUM(AV23:AV30)</f>
        <v>12</v>
      </c>
      <c r="AW22" s="109">
        <f t="shared" si="21"/>
        <v>2</v>
      </c>
      <c r="AX22" s="109">
        <f t="shared" si="21"/>
        <v>73</v>
      </c>
      <c r="AZ22" s="109">
        <f>SUM(AZ23:AZ30)</f>
        <v>80</v>
      </c>
      <c r="BA22" s="109">
        <f t="shared" ref="BA22:BC22" si="22">SUM(BA23:BA30)</f>
        <v>11</v>
      </c>
      <c r="BB22" s="109">
        <f t="shared" si="22"/>
        <v>5</v>
      </c>
      <c r="BC22" s="109">
        <f t="shared" si="22"/>
        <v>96</v>
      </c>
      <c r="BE22" s="109">
        <f>SUM(BE23:BE30)</f>
        <v>72</v>
      </c>
      <c r="BF22" s="109">
        <f t="shared" ref="BF22:BH22" si="23">SUM(BF23:BF30)</f>
        <v>10</v>
      </c>
      <c r="BG22" s="109">
        <f t="shared" si="23"/>
        <v>0</v>
      </c>
      <c r="BH22" s="109">
        <f t="shared" si="23"/>
        <v>82</v>
      </c>
      <c r="BJ22" s="109">
        <f>SUM(BJ23:BJ30)</f>
        <v>78</v>
      </c>
      <c r="BK22" s="109">
        <f t="shared" ref="BK22:BL22" si="24">SUM(BK23:BK30)</f>
        <v>21</v>
      </c>
      <c r="BL22" s="109">
        <f t="shared" si="24"/>
        <v>104</v>
      </c>
      <c r="BM22" s="109">
        <f>SUM(BJ22:BL22)</f>
        <v>203</v>
      </c>
    </row>
    <row r="23" spans="1:65" s="96" customFormat="1" ht="12" customHeight="1">
      <c r="A23" s="8" t="s">
        <v>45</v>
      </c>
      <c r="B23" s="18" t="s">
        <v>30</v>
      </c>
      <c r="C23" s="18" t="s">
        <v>30</v>
      </c>
      <c r="D23" s="18" t="s">
        <v>30</v>
      </c>
      <c r="E23" s="18" t="s">
        <v>30</v>
      </c>
      <c r="F23" s="78"/>
      <c r="G23" s="18" t="s">
        <v>30</v>
      </c>
      <c r="H23" s="18" t="s">
        <v>30</v>
      </c>
      <c r="I23" s="18" t="s">
        <v>30</v>
      </c>
      <c r="J23" s="18" t="s">
        <v>30</v>
      </c>
      <c r="K23" s="78"/>
      <c r="L23" s="18" t="s">
        <v>30</v>
      </c>
      <c r="M23" s="18" t="s">
        <v>30</v>
      </c>
      <c r="N23" s="18" t="s">
        <v>30</v>
      </c>
      <c r="O23" s="18" t="s">
        <v>30</v>
      </c>
      <c r="P23" s="106"/>
      <c r="Q23" s="18" t="s">
        <v>30</v>
      </c>
      <c r="R23" s="18" t="s">
        <v>30</v>
      </c>
      <c r="S23" s="18" t="s">
        <v>30</v>
      </c>
      <c r="T23" s="18" t="s">
        <v>30</v>
      </c>
      <c r="U23" s="106"/>
      <c r="V23" s="18" t="s">
        <v>30</v>
      </c>
      <c r="W23" s="18" t="s">
        <v>30</v>
      </c>
      <c r="X23" s="18" t="s">
        <v>30</v>
      </c>
      <c r="Y23" s="18" t="s">
        <v>30</v>
      </c>
      <c r="Z23" s="107"/>
      <c r="AA23" s="18" t="s">
        <v>30</v>
      </c>
      <c r="AB23" s="18" t="s">
        <v>30</v>
      </c>
      <c r="AC23" s="18" t="s">
        <v>30</v>
      </c>
      <c r="AD23" s="18" t="s">
        <v>30</v>
      </c>
      <c r="AE23" s="39"/>
      <c r="AF23" s="18" t="s">
        <v>30</v>
      </c>
      <c r="AG23" s="18" t="s">
        <v>30</v>
      </c>
      <c r="AH23" s="18" t="s">
        <v>30</v>
      </c>
      <c r="AI23" s="18" t="s">
        <v>30</v>
      </c>
      <c r="AJ23"/>
      <c r="AK23" s="18" t="s">
        <v>30</v>
      </c>
      <c r="AL23" s="18" t="s">
        <v>30</v>
      </c>
      <c r="AM23" s="18" t="s">
        <v>30</v>
      </c>
      <c r="AN23" s="18" t="s">
        <v>30</v>
      </c>
      <c r="AO23"/>
      <c r="AP23" s="18" t="s">
        <v>30</v>
      </c>
      <c r="AQ23" s="18" t="s">
        <v>30</v>
      </c>
      <c r="AR23" s="18" t="s">
        <v>30</v>
      </c>
      <c r="AS23" s="18" t="s">
        <v>30</v>
      </c>
      <c r="AT23"/>
      <c r="AU23" s="18" t="s">
        <v>30</v>
      </c>
      <c r="AV23" s="18" t="s">
        <v>30</v>
      </c>
      <c r="AW23" s="18" t="s">
        <v>30</v>
      </c>
      <c r="AX23" s="18" t="s">
        <v>30</v>
      </c>
      <c r="AZ23" s="18" t="s">
        <v>30</v>
      </c>
      <c r="BA23" s="18" t="s">
        <v>30</v>
      </c>
      <c r="BB23" s="18" t="s">
        <v>30</v>
      </c>
      <c r="BC23" s="18" t="s">
        <v>30</v>
      </c>
      <c r="BE23" s="18" t="s">
        <v>30</v>
      </c>
      <c r="BF23" s="18" t="s">
        <v>30</v>
      </c>
      <c r="BG23" s="18" t="s">
        <v>30</v>
      </c>
      <c r="BH23" s="18" t="s">
        <v>30</v>
      </c>
      <c r="BJ23" s="18" t="s">
        <v>30</v>
      </c>
      <c r="BK23" s="18" t="s">
        <v>30</v>
      </c>
      <c r="BL23" s="18" t="s">
        <v>30</v>
      </c>
      <c r="BM23" s="18" t="s">
        <v>30</v>
      </c>
    </row>
    <row r="24" spans="1:65" s="96" customFormat="1" ht="12" customHeight="1">
      <c r="A24" s="8" t="s">
        <v>26</v>
      </c>
      <c r="B24" s="18">
        <v>127</v>
      </c>
      <c r="C24" s="18">
        <v>0</v>
      </c>
      <c r="D24" s="18">
        <v>8</v>
      </c>
      <c r="E24" s="18">
        <v>135</v>
      </c>
      <c r="F24" s="78"/>
      <c r="G24" s="18">
        <v>71</v>
      </c>
      <c r="H24" s="18">
        <v>0</v>
      </c>
      <c r="I24" s="18">
        <v>0</v>
      </c>
      <c r="J24" s="18">
        <v>71</v>
      </c>
      <c r="K24" s="78"/>
      <c r="L24" s="18">
        <v>82</v>
      </c>
      <c r="M24" s="18">
        <v>0</v>
      </c>
      <c r="N24" s="18">
        <v>0</v>
      </c>
      <c r="O24" s="18">
        <v>82</v>
      </c>
      <c r="P24" s="106"/>
      <c r="Q24" s="18">
        <v>74</v>
      </c>
      <c r="R24" s="18">
        <v>0</v>
      </c>
      <c r="S24" s="18">
        <v>6</v>
      </c>
      <c r="T24" s="18">
        <f>SUM(Q24:S24)</f>
        <v>80</v>
      </c>
      <c r="U24" s="106"/>
      <c r="V24" s="18">
        <v>49</v>
      </c>
      <c r="W24" s="18">
        <v>6</v>
      </c>
      <c r="X24" s="18">
        <v>0</v>
      </c>
      <c r="Y24" s="18">
        <f>SUM(V24:X24)</f>
        <v>55</v>
      </c>
      <c r="Z24" s="107"/>
      <c r="AA24" s="18">
        <v>49</v>
      </c>
      <c r="AB24" s="18">
        <v>14</v>
      </c>
      <c r="AC24" s="18">
        <v>0</v>
      </c>
      <c r="AD24" s="18">
        <f>SUM(AA24:AC24)</f>
        <v>63</v>
      </c>
      <c r="AE24" s="39"/>
      <c r="AF24" s="18">
        <v>45</v>
      </c>
      <c r="AG24" s="18">
        <v>4</v>
      </c>
      <c r="AH24" s="18">
        <v>59</v>
      </c>
      <c r="AI24" s="18">
        <f t="shared" ref="AI24:AI37" si="25">SUM(AF24:AH24)</f>
        <v>108</v>
      </c>
      <c r="AJ24"/>
      <c r="AK24" s="18">
        <v>37</v>
      </c>
      <c r="AL24" s="18">
        <v>0</v>
      </c>
      <c r="AM24" s="18">
        <v>150</v>
      </c>
      <c r="AN24" s="18">
        <f>SUM(AK24:AM24)</f>
        <v>187</v>
      </c>
      <c r="AO24"/>
      <c r="AP24" s="18">
        <v>42</v>
      </c>
      <c r="AQ24" s="18">
        <v>0</v>
      </c>
      <c r="AR24" s="18">
        <v>71</v>
      </c>
      <c r="AS24" s="18">
        <f>SUM(AP24:AR24)</f>
        <v>113</v>
      </c>
      <c r="AT24"/>
      <c r="AU24" s="18">
        <v>39</v>
      </c>
      <c r="AV24" s="18">
        <v>2</v>
      </c>
      <c r="AW24" s="18">
        <v>2</v>
      </c>
      <c r="AX24" s="18">
        <f>SUM(AU24:AW24)</f>
        <v>43</v>
      </c>
      <c r="AZ24" s="18">
        <v>53</v>
      </c>
      <c r="BA24" s="18">
        <v>0</v>
      </c>
      <c r="BB24" s="18">
        <v>2</v>
      </c>
      <c r="BC24" s="18">
        <f>SUM(AZ24:BB24)</f>
        <v>55</v>
      </c>
      <c r="BE24" s="18">
        <v>46</v>
      </c>
      <c r="BF24" s="18">
        <v>10</v>
      </c>
      <c r="BG24" s="18">
        <v>0</v>
      </c>
      <c r="BH24" s="18">
        <f>SUM(BE24:BG24)</f>
        <v>56</v>
      </c>
      <c r="BJ24" s="18">
        <v>55</v>
      </c>
      <c r="BK24" s="18">
        <v>4</v>
      </c>
      <c r="BL24" s="18">
        <v>0</v>
      </c>
      <c r="BM24" s="18">
        <f t="shared" ref="BM24:BM26" si="26">SUM(BJ24:BL24)</f>
        <v>59</v>
      </c>
    </row>
    <row r="25" spans="1:65" s="96" customFormat="1" ht="12" customHeight="1">
      <c r="A25" s="8" t="s">
        <v>27</v>
      </c>
      <c r="B25" s="18">
        <v>32</v>
      </c>
      <c r="C25" s="18">
        <v>0</v>
      </c>
      <c r="D25" s="18">
        <v>0</v>
      </c>
      <c r="E25" s="18">
        <v>32</v>
      </c>
      <c r="F25" s="78"/>
      <c r="G25" s="18">
        <v>23</v>
      </c>
      <c r="H25" s="18">
        <v>4</v>
      </c>
      <c r="I25" s="18">
        <v>8</v>
      </c>
      <c r="J25" s="18">
        <v>35</v>
      </c>
      <c r="K25" s="78"/>
      <c r="L25" s="18">
        <v>34</v>
      </c>
      <c r="M25" s="18">
        <v>4</v>
      </c>
      <c r="N25" s="18">
        <v>2</v>
      </c>
      <c r="O25" s="18">
        <v>40</v>
      </c>
      <c r="P25" s="106"/>
      <c r="Q25" s="18">
        <v>43</v>
      </c>
      <c r="R25" s="18">
        <v>18</v>
      </c>
      <c r="S25" s="18">
        <v>2</v>
      </c>
      <c r="T25" s="18">
        <f>SUM(Q25:S25)</f>
        <v>63</v>
      </c>
      <c r="U25" s="106"/>
      <c r="V25" s="18">
        <v>33</v>
      </c>
      <c r="W25" s="18">
        <v>20</v>
      </c>
      <c r="X25" s="18">
        <v>2</v>
      </c>
      <c r="Y25" s="18">
        <f>SUM(V25:X25)</f>
        <v>55</v>
      </c>
      <c r="Z25" s="107"/>
      <c r="AA25" s="18">
        <v>19</v>
      </c>
      <c r="AB25" s="18">
        <v>14</v>
      </c>
      <c r="AC25" s="18">
        <v>5</v>
      </c>
      <c r="AD25" s="18">
        <f>SUM(AA25:AC25)</f>
        <v>38</v>
      </c>
      <c r="AE25" s="39"/>
      <c r="AF25" s="18">
        <v>23</v>
      </c>
      <c r="AG25" s="18">
        <v>4</v>
      </c>
      <c r="AH25" s="18">
        <v>0</v>
      </c>
      <c r="AI25" s="18">
        <f t="shared" si="25"/>
        <v>27</v>
      </c>
      <c r="AJ25"/>
      <c r="AK25" s="18">
        <v>10</v>
      </c>
      <c r="AL25" s="18">
        <v>4</v>
      </c>
      <c r="AM25" s="18">
        <v>0</v>
      </c>
      <c r="AN25" s="18">
        <f>SUM(AK25:AM25)</f>
        <v>14</v>
      </c>
      <c r="AO25"/>
      <c r="AP25" s="18">
        <v>14</v>
      </c>
      <c r="AQ25" s="18">
        <v>2</v>
      </c>
      <c r="AR25" s="18">
        <v>0</v>
      </c>
      <c r="AS25" s="18">
        <f>SUM(AP25:AR25)</f>
        <v>16</v>
      </c>
      <c r="AT25"/>
      <c r="AU25" s="18">
        <v>10</v>
      </c>
      <c r="AV25" s="18">
        <v>0</v>
      </c>
      <c r="AW25" s="18">
        <v>0</v>
      </c>
      <c r="AX25" s="18">
        <f>SUM(AU25:AW25)</f>
        <v>10</v>
      </c>
      <c r="AZ25" s="18">
        <v>13</v>
      </c>
      <c r="BA25" s="18">
        <v>7</v>
      </c>
      <c r="BB25" s="18">
        <v>0</v>
      </c>
      <c r="BC25" s="18">
        <f>SUM(AZ25:BB25)</f>
        <v>20</v>
      </c>
      <c r="BE25" s="18">
        <v>10</v>
      </c>
      <c r="BF25" s="18">
        <v>0</v>
      </c>
      <c r="BG25" s="18">
        <v>0</v>
      </c>
      <c r="BH25" s="18">
        <f>SUM(BE25:BG25)</f>
        <v>10</v>
      </c>
      <c r="BJ25" s="18">
        <v>21</v>
      </c>
      <c r="BK25" s="18">
        <v>8</v>
      </c>
      <c r="BL25" s="18">
        <v>102</v>
      </c>
      <c r="BM25" s="18">
        <f t="shared" si="26"/>
        <v>131</v>
      </c>
    </row>
    <row r="26" spans="1:65" s="96" customFormat="1" ht="12" customHeight="1">
      <c r="A26" s="8" t="s">
        <v>28</v>
      </c>
      <c r="B26" s="18">
        <v>24</v>
      </c>
      <c r="C26" s="18">
        <v>2</v>
      </c>
      <c r="D26" s="18">
        <v>16</v>
      </c>
      <c r="E26" s="18">
        <v>42</v>
      </c>
      <c r="F26" s="78"/>
      <c r="G26" s="18">
        <v>27</v>
      </c>
      <c r="H26" s="18">
        <v>2</v>
      </c>
      <c r="I26" s="18">
        <v>0</v>
      </c>
      <c r="J26" s="18">
        <v>29</v>
      </c>
      <c r="K26" s="78"/>
      <c r="L26" s="18">
        <v>54</v>
      </c>
      <c r="M26" s="18">
        <v>12</v>
      </c>
      <c r="N26" s="18">
        <v>14</v>
      </c>
      <c r="O26" s="18">
        <v>80</v>
      </c>
      <c r="P26" s="106"/>
      <c r="Q26" s="18">
        <v>28</v>
      </c>
      <c r="R26" s="18">
        <v>0</v>
      </c>
      <c r="S26" s="18">
        <v>28</v>
      </c>
      <c r="T26" s="18">
        <f>SUM(Q26:S26)</f>
        <v>56</v>
      </c>
      <c r="U26" s="106"/>
      <c r="V26" s="18">
        <v>26</v>
      </c>
      <c r="W26" s="18">
        <v>0</v>
      </c>
      <c r="X26" s="18">
        <v>0</v>
      </c>
      <c r="Y26" s="18">
        <f>SUM(V26:X26)</f>
        <v>26</v>
      </c>
      <c r="Z26" s="107"/>
      <c r="AA26" s="18">
        <v>20</v>
      </c>
      <c r="AB26" s="18">
        <v>14</v>
      </c>
      <c r="AC26" s="18">
        <v>10</v>
      </c>
      <c r="AD26" s="18">
        <f>SUM(AA26:AC26)</f>
        <v>44</v>
      </c>
      <c r="AE26" s="39"/>
      <c r="AF26" s="18">
        <v>22</v>
      </c>
      <c r="AG26" s="18">
        <v>2</v>
      </c>
      <c r="AH26" s="18">
        <v>18</v>
      </c>
      <c r="AI26" s="18">
        <f t="shared" si="25"/>
        <v>42</v>
      </c>
      <c r="AJ26"/>
      <c r="AK26" s="18">
        <v>9</v>
      </c>
      <c r="AL26" s="18">
        <v>2</v>
      </c>
      <c r="AM26" s="18">
        <v>0</v>
      </c>
      <c r="AN26" s="18">
        <f>SUM(AK26:AM26)</f>
        <v>11</v>
      </c>
      <c r="AO26"/>
      <c r="AP26" s="18">
        <v>10</v>
      </c>
      <c r="AQ26" s="18">
        <v>9</v>
      </c>
      <c r="AR26" s="18">
        <v>2</v>
      </c>
      <c r="AS26" s="18">
        <f>SUM(AP26:AR26)</f>
        <v>21</v>
      </c>
      <c r="AT26"/>
      <c r="AU26" s="18">
        <v>10</v>
      </c>
      <c r="AV26" s="18">
        <v>10</v>
      </c>
      <c r="AW26" s="18">
        <v>0</v>
      </c>
      <c r="AX26" s="18">
        <f>SUM(AU26:AW26)</f>
        <v>20</v>
      </c>
      <c r="AZ26" s="18">
        <v>14</v>
      </c>
      <c r="BA26" s="18">
        <v>4</v>
      </c>
      <c r="BB26" s="18">
        <v>3</v>
      </c>
      <c r="BC26" s="18">
        <f>SUM(AZ26:BB26)</f>
        <v>21</v>
      </c>
      <c r="BE26" s="18">
        <v>16</v>
      </c>
      <c r="BF26" s="18">
        <v>0</v>
      </c>
      <c r="BG26" s="18">
        <v>0</v>
      </c>
      <c r="BH26" s="18">
        <f>SUM(BE26:BG26)</f>
        <v>16</v>
      </c>
      <c r="BJ26" s="18">
        <v>2</v>
      </c>
      <c r="BK26" s="18">
        <v>9</v>
      </c>
      <c r="BL26" s="18">
        <v>2</v>
      </c>
      <c r="BM26" s="18">
        <f t="shared" si="26"/>
        <v>13</v>
      </c>
    </row>
    <row r="27" spans="1:65" s="96" customFormat="1" ht="12" customHeight="1">
      <c r="A27" s="8" t="s">
        <v>44</v>
      </c>
      <c r="B27" s="18" t="s">
        <v>30</v>
      </c>
      <c r="C27" s="18" t="s">
        <v>30</v>
      </c>
      <c r="D27" s="18" t="s">
        <v>30</v>
      </c>
      <c r="E27" s="18" t="s">
        <v>30</v>
      </c>
      <c r="F27" s="78"/>
      <c r="G27" s="18" t="s">
        <v>30</v>
      </c>
      <c r="H27" s="18" t="s">
        <v>30</v>
      </c>
      <c r="I27" s="18" t="s">
        <v>30</v>
      </c>
      <c r="J27" s="18" t="s">
        <v>30</v>
      </c>
      <c r="K27" s="78"/>
      <c r="L27" s="18" t="s">
        <v>30</v>
      </c>
      <c r="M27" s="18" t="s">
        <v>30</v>
      </c>
      <c r="N27" s="18" t="s">
        <v>30</v>
      </c>
      <c r="O27" s="18" t="s">
        <v>30</v>
      </c>
      <c r="P27" s="106"/>
      <c r="Q27" s="18" t="s">
        <v>30</v>
      </c>
      <c r="R27" s="18" t="s">
        <v>30</v>
      </c>
      <c r="S27" s="18" t="s">
        <v>30</v>
      </c>
      <c r="T27" s="18" t="s">
        <v>30</v>
      </c>
      <c r="U27" s="106"/>
      <c r="V27" s="18" t="s">
        <v>30</v>
      </c>
      <c r="W27" s="18" t="s">
        <v>30</v>
      </c>
      <c r="X27" s="18" t="s">
        <v>30</v>
      </c>
      <c r="Y27" s="18" t="s">
        <v>30</v>
      </c>
      <c r="Z27" s="107"/>
      <c r="AA27" s="18" t="s">
        <v>30</v>
      </c>
      <c r="AB27" s="18" t="s">
        <v>30</v>
      </c>
      <c r="AC27" s="18" t="s">
        <v>30</v>
      </c>
      <c r="AD27" s="18" t="s">
        <v>30</v>
      </c>
      <c r="AE27" s="39"/>
      <c r="AF27" s="18" t="s">
        <v>30</v>
      </c>
      <c r="AG27" s="18" t="s">
        <v>30</v>
      </c>
      <c r="AH27" s="18" t="s">
        <v>30</v>
      </c>
      <c r="AI27" s="18" t="s">
        <v>30</v>
      </c>
      <c r="AJ27"/>
      <c r="AK27" s="18" t="s">
        <v>30</v>
      </c>
      <c r="AL27" s="18" t="s">
        <v>30</v>
      </c>
      <c r="AM27" s="18" t="s">
        <v>30</v>
      </c>
      <c r="AN27" s="18" t="s">
        <v>30</v>
      </c>
      <c r="AO27"/>
      <c r="AP27" s="18" t="s">
        <v>30</v>
      </c>
      <c r="AQ27" s="18" t="s">
        <v>30</v>
      </c>
      <c r="AR27" s="18" t="s">
        <v>30</v>
      </c>
      <c r="AS27" s="18" t="s">
        <v>30</v>
      </c>
      <c r="AT27"/>
      <c r="AU27" s="18" t="s">
        <v>30</v>
      </c>
      <c r="AV27" s="18" t="s">
        <v>30</v>
      </c>
      <c r="AW27" s="18" t="s">
        <v>30</v>
      </c>
      <c r="AX27" s="18" t="s">
        <v>30</v>
      </c>
      <c r="AZ27" s="18" t="s">
        <v>30</v>
      </c>
      <c r="BA27" s="18" t="s">
        <v>30</v>
      </c>
      <c r="BB27" s="18" t="s">
        <v>30</v>
      </c>
      <c r="BC27" s="18" t="s">
        <v>30</v>
      </c>
      <c r="BE27" s="18" t="s">
        <v>30</v>
      </c>
      <c r="BF27" s="18" t="s">
        <v>30</v>
      </c>
      <c r="BG27" s="18" t="s">
        <v>30</v>
      </c>
      <c r="BH27" s="18" t="s">
        <v>30</v>
      </c>
      <c r="BJ27" s="18" t="s">
        <v>30</v>
      </c>
      <c r="BK27" s="18" t="s">
        <v>30</v>
      </c>
      <c r="BL27" s="18" t="s">
        <v>30</v>
      </c>
      <c r="BM27" s="18" t="s">
        <v>30</v>
      </c>
    </row>
    <row r="28" spans="1:65" s="96" customFormat="1" ht="12" customHeight="1">
      <c r="A28" s="8" t="s">
        <v>43</v>
      </c>
      <c r="B28" s="18" t="s">
        <v>30</v>
      </c>
      <c r="C28" s="18" t="s">
        <v>30</v>
      </c>
      <c r="D28" s="18" t="s">
        <v>30</v>
      </c>
      <c r="E28" s="18" t="s">
        <v>30</v>
      </c>
      <c r="F28" s="78"/>
      <c r="G28" s="18" t="s">
        <v>30</v>
      </c>
      <c r="H28" s="18" t="s">
        <v>30</v>
      </c>
      <c r="I28" s="18" t="s">
        <v>30</v>
      </c>
      <c r="J28" s="18" t="s">
        <v>30</v>
      </c>
      <c r="K28" s="78"/>
      <c r="L28" s="18" t="s">
        <v>30</v>
      </c>
      <c r="M28" s="18" t="s">
        <v>30</v>
      </c>
      <c r="N28" s="18" t="s">
        <v>30</v>
      </c>
      <c r="O28" s="18" t="s">
        <v>30</v>
      </c>
      <c r="P28" s="106"/>
      <c r="Q28" s="18" t="s">
        <v>30</v>
      </c>
      <c r="R28" s="18" t="s">
        <v>30</v>
      </c>
      <c r="S28" s="18" t="s">
        <v>30</v>
      </c>
      <c r="T28" s="18" t="s">
        <v>30</v>
      </c>
      <c r="U28" s="106"/>
      <c r="V28" s="18" t="s">
        <v>30</v>
      </c>
      <c r="W28" s="18" t="s">
        <v>30</v>
      </c>
      <c r="X28" s="18" t="s">
        <v>30</v>
      </c>
      <c r="Y28" s="18" t="s">
        <v>30</v>
      </c>
      <c r="Z28" s="104"/>
      <c r="AA28" s="18" t="s">
        <v>30</v>
      </c>
      <c r="AB28" s="18" t="s">
        <v>30</v>
      </c>
      <c r="AC28" s="18" t="s">
        <v>30</v>
      </c>
      <c r="AD28" s="18" t="s">
        <v>30</v>
      </c>
      <c r="AE28" s="39"/>
      <c r="AF28" s="18" t="s">
        <v>30</v>
      </c>
      <c r="AG28" s="18" t="s">
        <v>30</v>
      </c>
      <c r="AH28" s="18" t="s">
        <v>30</v>
      </c>
      <c r="AI28" s="18" t="s">
        <v>30</v>
      </c>
      <c r="AJ28"/>
      <c r="AK28" s="18" t="s">
        <v>30</v>
      </c>
      <c r="AL28" s="18" t="s">
        <v>30</v>
      </c>
      <c r="AM28" s="18" t="s">
        <v>30</v>
      </c>
      <c r="AN28" s="18" t="s">
        <v>30</v>
      </c>
      <c r="AO28"/>
      <c r="AP28" s="18" t="s">
        <v>30</v>
      </c>
      <c r="AQ28" s="18" t="s">
        <v>30</v>
      </c>
      <c r="AR28" s="18" t="s">
        <v>30</v>
      </c>
      <c r="AS28" s="18" t="s">
        <v>30</v>
      </c>
      <c r="AT28"/>
      <c r="AU28" s="18" t="s">
        <v>30</v>
      </c>
      <c r="AV28" s="18" t="s">
        <v>30</v>
      </c>
      <c r="AW28" s="18" t="s">
        <v>30</v>
      </c>
      <c r="AX28" s="18" t="s">
        <v>30</v>
      </c>
      <c r="AZ28" s="18" t="s">
        <v>30</v>
      </c>
      <c r="BA28" s="18" t="s">
        <v>30</v>
      </c>
      <c r="BB28" s="18" t="s">
        <v>30</v>
      </c>
      <c r="BC28" s="18" t="s">
        <v>30</v>
      </c>
      <c r="BE28" s="18" t="s">
        <v>30</v>
      </c>
      <c r="BF28" s="18" t="s">
        <v>30</v>
      </c>
      <c r="BG28" s="18" t="s">
        <v>30</v>
      </c>
      <c r="BH28" s="18" t="s">
        <v>30</v>
      </c>
      <c r="BJ28" s="18" t="s">
        <v>30</v>
      </c>
      <c r="BK28" s="18" t="s">
        <v>30</v>
      </c>
      <c r="BL28" s="18" t="s">
        <v>30</v>
      </c>
      <c r="BM28" s="18" t="s">
        <v>30</v>
      </c>
    </row>
    <row r="29" spans="1:65" s="96" customFormat="1" ht="12" customHeight="1">
      <c r="A29" s="8" t="s">
        <v>47</v>
      </c>
      <c r="B29" s="18" t="s">
        <v>30</v>
      </c>
      <c r="C29" s="18" t="s">
        <v>30</v>
      </c>
      <c r="D29" s="18" t="s">
        <v>30</v>
      </c>
      <c r="E29" s="18" t="s">
        <v>30</v>
      </c>
      <c r="F29" s="78"/>
      <c r="G29" s="18" t="s">
        <v>30</v>
      </c>
      <c r="H29" s="18" t="s">
        <v>30</v>
      </c>
      <c r="I29" s="18" t="s">
        <v>30</v>
      </c>
      <c r="J29" s="18" t="s">
        <v>30</v>
      </c>
      <c r="K29" s="78"/>
      <c r="L29" s="18" t="s">
        <v>30</v>
      </c>
      <c r="M29" s="18" t="s">
        <v>30</v>
      </c>
      <c r="N29" s="18" t="s">
        <v>30</v>
      </c>
      <c r="O29" s="18" t="s">
        <v>30</v>
      </c>
      <c r="P29" s="106"/>
      <c r="Q29" s="18" t="s">
        <v>30</v>
      </c>
      <c r="R29" s="18" t="s">
        <v>30</v>
      </c>
      <c r="S29" s="18" t="s">
        <v>30</v>
      </c>
      <c r="T29" s="18" t="s">
        <v>30</v>
      </c>
      <c r="U29" s="106"/>
      <c r="V29" s="18" t="s">
        <v>30</v>
      </c>
      <c r="W29" s="18" t="s">
        <v>30</v>
      </c>
      <c r="X29" s="18" t="s">
        <v>30</v>
      </c>
      <c r="Y29" s="18" t="s">
        <v>30</v>
      </c>
      <c r="Z29" s="107"/>
      <c r="AA29" s="18" t="s">
        <v>30</v>
      </c>
      <c r="AB29" s="18" t="s">
        <v>30</v>
      </c>
      <c r="AC29" s="18" t="s">
        <v>30</v>
      </c>
      <c r="AD29" s="18" t="s">
        <v>30</v>
      </c>
      <c r="AE29" s="39"/>
      <c r="AF29" s="18" t="s">
        <v>30</v>
      </c>
      <c r="AG29" s="18" t="s">
        <v>30</v>
      </c>
      <c r="AH29" s="18" t="s">
        <v>30</v>
      </c>
      <c r="AI29" s="18" t="s">
        <v>30</v>
      </c>
      <c r="AJ29"/>
      <c r="AK29" s="18" t="s">
        <v>30</v>
      </c>
      <c r="AL29" s="18" t="s">
        <v>30</v>
      </c>
      <c r="AM29" s="18" t="s">
        <v>30</v>
      </c>
      <c r="AN29" s="18" t="s">
        <v>30</v>
      </c>
      <c r="AO29"/>
      <c r="AP29" s="18" t="s">
        <v>30</v>
      </c>
      <c r="AQ29" s="18" t="s">
        <v>30</v>
      </c>
      <c r="AR29" s="18" t="s">
        <v>30</v>
      </c>
      <c r="AS29" s="18" t="s">
        <v>30</v>
      </c>
      <c r="AT29"/>
      <c r="AU29" s="18" t="s">
        <v>30</v>
      </c>
      <c r="AV29" s="18" t="s">
        <v>30</v>
      </c>
      <c r="AW29" s="18" t="s">
        <v>30</v>
      </c>
      <c r="AX29" s="18" t="s">
        <v>30</v>
      </c>
      <c r="AZ29" s="18" t="s">
        <v>30</v>
      </c>
      <c r="BA29" s="18" t="s">
        <v>30</v>
      </c>
      <c r="BB29" s="18" t="s">
        <v>30</v>
      </c>
      <c r="BC29" s="18" t="s">
        <v>30</v>
      </c>
      <c r="BE29" s="18" t="s">
        <v>30</v>
      </c>
      <c r="BF29" s="18" t="s">
        <v>30</v>
      </c>
      <c r="BG29" s="18" t="s">
        <v>30</v>
      </c>
      <c r="BH29" s="18" t="s">
        <v>30</v>
      </c>
      <c r="BJ29" s="18" t="s">
        <v>30</v>
      </c>
      <c r="BK29" s="18" t="s">
        <v>30</v>
      </c>
      <c r="BL29" s="18" t="s">
        <v>30</v>
      </c>
      <c r="BM29" s="18" t="s">
        <v>30</v>
      </c>
    </row>
    <row r="30" spans="1:65" s="96" customFormat="1" ht="12" customHeight="1">
      <c r="A30" s="8" t="s">
        <v>48</v>
      </c>
      <c r="B30" s="18" t="s">
        <v>30</v>
      </c>
      <c r="C30" s="18" t="s">
        <v>30</v>
      </c>
      <c r="D30" s="18" t="s">
        <v>30</v>
      </c>
      <c r="E30" s="18" t="s">
        <v>30</v>
      </c>
      <c r="F30" s="78"/>
      <c r="G30" s="18" t="s">
        <v>30</v>
      </c>
      <c r="H30" s="18" t="s">
        <v>30</v>
      </c>
      <c r="I30" s="18" t="s">
        <v>30</v>
      </c>
      <c r="J30" s="18" t="s">
        <v>30</v>
      </c>
      <c r="K30" s="78"/>
      <c r="L30" s="18" t="s">
        <v>30</v>
      </c>
      <c r="M30" s="18" t="s">
        <v>30</v>
      </c>
      <c r="N30" s="18" t="s">
        <v>30</v>
      </c>
      <c r="O30" s="18" t="s">
        <v>30</v>
      </c>
      <c r="P30" s="106"/>
      <c r="Q30" s="18" t="s">
        <v>30</v>
      </c>
      <c r="R30" s="18" t="s">
        <v>30</v>
      </c>
      <c r="S30" s="18" t="s">
        <v>30</v>
      </c>
      <c r="T30" s="18" t="s">
        <v>30</v>
      </c>
      <c r="U30" s="106"/>
      <c r="V30" s="18" t="s">
        <v>30</v>
      </c>
      <c r="W30" s="18" t="s">
        <v>30</v>
      </c>
      <c r="X30" s="18" t="s">
        <v>30</v>
      </c>
      <c r="Y30" s="18" t="s">
        <v>30</v>
      </c>
      <c r="Z30" s="107"/>
      <c r="AA30" s="18" t="s">
        <v>30</v>
      </c>
      <c r="AB30" s="18" t="s">
        <v>30</v>
      </c>
      <c r="AC30" s="18" t="s">
        <v>30</v>
      </c>
      <c r="AD30" s="18" t="s">
        <v>30</v>
      </c>
      <c r="AE30" s="39"/>
      <c r="AF30" s="18" t="s">
        <v>30</v>
      </c>
      <c r="AG30" s="18" t="s">
        <v>30</v>
      </c>
      <c r="AH30" s="18" t="s">
        <v>30</v>
      </c>
      <c r="AI30" s="18" t="s">
        <v>30</v>
      </c>
      <c r="AJ30"/>
      <c r="AK30" s="18" t="s">
        <v>30</v>
      </c>
      <c r="AL30" s="18" t="s">
        <v>30</v>
      </c>
      <c r="AM30" s="18" t="s">
        <v>30</v>
      </c>
      <c r="AN30" s="18" t="s">
        <v>30</v>
      </c>
      <c r="AO30"/>
      <c r="AP30" s="18" t="s">
        <v>30</v>
      </c>
      <c r="AQ30" s="18" t="s">
        <v>30</v>
      </c>
      <c r="AR30" s="18" t="s">
        <v>30</v>
      </c>
      <c r="AS30" s="18" t="s">
        <v>30</v>
      </c>
      <c r="AT30"/>
      <c r="AU30" s="18" t="s">
        <v>30</v>
      </c>
      <c r="AV30" s="18" t="s">
        <v>30</v>
      </c>
      <c r="AW30" s="18" t="s">
        <v>30</v>
      </c>
      <c r="AX30" s="18" t="s">
        <v>30</v>
      </c>
      <c r="AZ30" s="18" t="s">
        <v>30</v>
      </c>
      <c r="BA30" s="18" t="s">
        <v>30</v>
      </c>
      <c r="BB30" s="18" t="s">
        <v>30</v>
      </c>
      <c r="BC30" s="18" t="s">
        <v>30</v>
      </c>
      <c r="BE30" s="18" t="s">
        <v>30</v>
      </c>
      <c r="BF30" s="18" t="s">
        <v>30</v>
      </c>
      <c r="BG30" s="18" t="s">
        <v>30</v>
      </c>
      <c r="BH30" s="18" t="s">
        <v>30</v>
      </c>
      <c r="BJ30" s="18" t="s">
        <v>30</v>
      </c>
      <c r="BK30" s="18" t="s">
        <v>30</v>
      </c>
      <c r="BL30" s="18" t="s">
        <v>30</v>
      </c>
      <c r="BM30" s="18" t="s">
        <v>30</v>
      </c>
    </row>
    <row r="31" spans="1:65" s="96" customFormat="1" ht="12" customHeight="1">
      <c r="A31" s="16" t="s">
        <v>36</v>
      </c>
      <c r="B31" s="20">
        <v>29</v>
      </c>
      <c r="C31" s="20">
        <v>0</v>
      </c>
      <c r="D31" s="20">
        <v>0</v>
      </c>
      <c r="E31" s="20">
        <v>29</v>
      </c>
      <c r="F31" s="78"/>
      <c r="G31" s="20">
        <v>18</v>
      </c>
      <c r="H31" s="20">
        <v>0</v>
      </c>
      <c r="I31" s="20">
        <v>0</v>
      </c>
      <c r="J31" s="20">
        <v>18</v>
      </c>
      <c r="K31" s="78"/>
      <c r="L31" s="20">
        <v>14</v>
      </c>
      <c r="M31" s="20">
        <v>0</v>
      </c>
      <c r="N31" s="20">
        <v>2</v>
      </c>
      <c r="O31" s="20">
        <v>16</v>
      </c>
      <c r="P31" s="106"/>
      <c r="Q31" s="20">
        <v>15</v>
      </c>
      <c r="R31" s="20">
        <v>0</v>
      </c>
      <c r="S31" s="20">
        <v>6</v>
      </c>
      <c r="T31" s="20">
        <f t="shared" ref="T31:T37" si="27">SUM(Q31:S31)</f>
        <v>21</v>
      </c>
      <c r="U31" s="106"/>
      <c r="V31" s="20">
        <v>15</v>
      </c>
      <c r="W31" s="20">
        <v>0</v>
      </c>
      <c r="X31" s="20">
        <v>6</v>
      </c>
      <c r="Y31" s="20">
        <f t="shared" ref="Y31:Y37" si="28">SUM(V31:X31)</f>
        <v>21</v>
      </c>
      <c r="Z31" s="107"/>
      <c r="AA31" s="20">
        <v>18</v>
      </c>
      <c r="AB31" s="20">
        <v>0</v>
      </c>
      <c r="AC31" s="20">
        <v>2</v>
      </c>
      <c r="AD31" s="20">
        <f t="shared" ref="AD31:AD37" si="29">SUM(AA31:AC31)</f>
        <v>20</v>
      </c>
      <c r="AE31" s="39"/>
      <c r="AF31" s="20">
        <v>7</v>
      </c>
      <c r="AG31" s="20">
        <v>0</v>
      </c>
      <c r="AH31" s="20">
        <v>24</v>
      </c>
      <c r="AI31" s="20">
        <f t="shared" si="25"/>
        <v>31</v>
      </c>
      <c r="AJ31"/>
      <c r="AK31" s="20">
        <f>SUM(AK32:AK37)</f>
        <v>11</v>
      </c>
      <c r="AL31" s="20">
        <f>SUM(AL32:AL37)</f>
        <v>0</v>
      </c>
      <c r="AM31" s="20">
        <f>SUM(AM32:AM37)</f>
        <v>0</v>
      </c>
      <c r="AN31" s="20">
        <f t="shared" ref="AN31:AN37" si="30">SUM(AK31:AM31)</f>
        <v>11</v>
      </c>
      <c r="AO31"/>
      <c r="AP31" s="20">
        <f>SUM(AP32:AP37)</f>
        <v>11</v>
      </c>
      <c r="AQ31" s="20">
        <f>SUM(AQ32:AQ37)</f>
        <v>0</v>
      </c>
      <c r="AR31" s="20">
        <f>SUM(AR32:AR37)</f>
        <v>1</v>
      </c>
      <c r="AS31" s="20">
        <f>SUM(AP31:AR31)</f>
        <v>12</v>
      </c>
      <c r="AT31"/>
      <c r="AU31" s="20">
        <f>SUM(AU32:AU37)</f>
        <v>11</v>
      </c>
      <c r="AV31" s="20">
        <f>SUM(AV32:AV37)</f>
        <v>0</v>
      </c>
      <c r="AW31" s="20">
        <f>SUM(AW32:AW37)</f>
        <v>0</v>
      </c>
      <c r="AX31" s="20">
        <f>SUM(AU31:AW31)</f>
        <v>11</v>
      </c>
      <c r="AZ31" s="20">
        <f>SUM(AZ32:AZ37)</f>
        <v>16</v>
      </c>
      <c r="BA31" s="20">
        <f>SUM(BA32:BA37)</f>
        <v>0</v>
      </c>
      <c r="BB31" s="20">
        <f>SUM(BB32:BB37)</f>
        <v>1</v>
      </c>
      <c r="BC31" s="20">
        <f>SUM(AZ31:BB31)</f>
        <v>17</v>
      </c>
      <c r="BE31" s="20">
        <f>SUM(BE32:BE37)</f>
        <v>14</v>
      </c>
      <c r="BF31" s="20">
        <f>SUM(BF32:BF37)</f>
        <v>0</v>
      </c>
      <c r="BG31" s="20">
        <f>SUM(BG32:BG37)</f>
        <v>1</v>
      </c>
      <c r="BH31" s="20">
        <f>SUM(BE31:BG31)</f>
        <v>15</v>
      </c>
      <c r="BJ31" s="20">
        <f>SUM(BJ32:BJ37)</f>
        <v>9</v>
      </c>
      <c r="BK31" s="20">
        <f t="shared" ref="BK31:BL31" si="31">SUM(BK32:BK37)</f>
        <v>0</v>
      </c>
      <c r="BL31" s="20">
        <f t="shared" si="31"/>
        <v>18</v>
      </c>
      <c r="BM31" s="20">
        <f>SUM(BJ31:BL31)</f>
        <v>27</v>
      </c>
    </row>
    <row r="32" spans="1:65" s="96" customFormat="1" ht="12" customHeight="1">
      <c r="A32" s="8" t="s">
        <v>29</v>
      </c>
      <c r="B32" s="18">
        <v>0</v>
      </c>
      <c r="C32" s="18">
        <v>0</v>
      </c>
      <c r="D32" s="18">
        <v>0</v>
      </c>
      <c r="E32" s="18">
        <f t="shared" ref="E32:E37" si="32">SUM(B32:D32)</f>
        <v>0</v>
      </c>
      <c r="F32" s="78"/>
      <c r="G32" s="18">
        <v>3</v>
      </c>
      <c r="H32" s="18">
        <v>0</v>
      </c>
      <c r="I32" s="18">
        <v>0</v>
      </c>
      <c r="J32" s="18">
        <f t="shared" ref="J32:J37" si="33">SUM(G32:I32)</f>
        <v>3</v>
      </c>
      <c r="K32" s="78"/>
      <c r="L32" s="18">
        <v>3</v>
      </c>
      <c r="M32" s="18">
        <v>0</v>
      </c>
      <c r="N32" s="18">
        <v>0</v>
      </c>
      <c r="O32" s="18">
        <f t="shared" ref="O32:O37" si="34">SUM(L32:N32)</f>
        <v>3</v>
      </c>
      <c r="P32" s="106"/>
      <c r="Q32" s="18">
        <v>3</v>
      </c>
      <c r="R32" s="18">
        <v>0</v>
      </c>
      <c r="S32" s="18">
        <v>2</v>
      </c>
      <c r="T32" s="18">
        <f t="shared" si="27"/>
        <v>5</v>
      </c>
      <c r="U32" s="106"/>
      <c r="V32" s="18">
        <v>3</v>
      </c>
      <c r="W32" s="18">
        <v>0</v>
      </c>
      <c r="X32" s="18">
        <v>0</v>
      </c>
      <c r="Y32" s="18">
        <f t="shared" si="28"/>
        <v>3</v>
      </c>
      <c r="Z32" s="107"/>
      <c r="AA32" s="18">
        <v>4</v>
      </c>
      <c r="AB32" s="18">
        <v>0</v>
      </c>
      <c r="AC32" s="18">
        <v>0</v>
      </c>
      <c r="AD32" s="18">
        <f t="shared" si="29"/>
        <v>4</v>
      </c>
      <c r="AE32" s="39"/>
      <c r="AF32" s="18">
        <v>1</v>
      </c>
      <c r="AG32" s="18">
        <v>0</v>
      </c>
      <c r="AH32" s="18">
        <v>0</v>
      </c>
      <c r="AI32" s="18">
        <f t="shared" si="25"/>
        <v>1</v>
      </c>
      <c r="AJ32"/>
      <c r="AK32" s="18">
        <v>3</v>
      </c>
      <c r="AL32" s="18">
        <v>0</v>
      </c>
      <c r="AM32" s="18">
        <v>0</v>
      </c>
      <c r="AN32" s="18">
        <f t="shared" si="30"/>
        <v>3</v>
      </c>
      <c r="AO32"/>
      <c r="AP32" s="18">
        <v>1</v>
      </c>
      <c r="AQ32" s="18">
        <v>0</v>
      </c>
      <c r="AR32" s="18">
        <v>0</v>
      </c>
      <c r="AS32" s="18">
        <v>1</v>
      </c>
      <c r="AT32"/>
      <c r="AU32" s="18">
        <v>2</v>
      </c>
      <c r="AV32" s="18">
        <v>0</v>
      </c>
      <c r="AW32" s="18">
        <v>0</v>
      </c>
      <c r="AX32" s="18">
        <f t="shared" ref="AX32:AX37" si="35">SUM(AU32:AW32)</f>
        <v>2</v>
      </c>
      <c r="AZ32" s="18">
        <v>4</v>
      </c>
      <c r="BA32" s="18">
        <v>0</v>
      </c>
      <c r="BB32" s="18">
        <v>1</v>
      </c>
      <c r="BC32" s="18">
        <f t="shared" ref="BC32:BC37" si="36">SUM(AZ32:BB32)</f>
        <v>5</v>
      </c>
      <c r="BE32" s="18">
        <v>2</v>
      </c>
      <c r="BF32" s="18">
        <v>0</v>
      </c>
      <c r="BG32" s="18">
        <v>0</v>
      </c>
      <c r="BH32" s="18">
        <f t="shared" ref="BH32:BH37" si="37">SUM(BE32:BG32)</f>
        <v>2</v>
      </c>
      <c r="BJ32" s="18">
        <v>2</v>
      </c>
      <c r="BK32" s="18">
        <v>0</v>
      </c>
      <c r="BL32" s="18">
        <v>0</v>
      </c>
      <c r="BM32" s="18">
        <f>SUM(BJ32:BL32)</f>
        <v>2</v>
      </c>
    </row>
    <row r="33" spans="1:65" s="96" customFormat="1" ht="12" customHeight="1">
      <c r="A33" s="8" t="s">
        <v>31</v>
      </c>
      <c r="B33" s="18">
        <v>9</v>
      </c>
      <c r="C33" s="18">
        <v>0</v>
      </c>
      <c r="D33" s="18">
        <v>0</v>
      </c>
      <c r="E33" s="18">
        <f t="shared" si="32"/>
        <v>9</v>
      </c>
      <c r="F33" s="78"/>
      <c r="G33" s="18">
        <v>2</v>
      </c>
      <c r="H33" s="18">
        <v>0</v>
      </c>
      <c r="I33" s="18">
        <v>0</v>
      </c>
      <c r="J33" s="18">
        <f t="shared" si="33"/>
        <v>2</v>
      </c>
      <c r="K33" s="78"/>
      <c r="L33" s="18">
        <v>3</v>
      </c>
      <c r="M33" s="18">
        <v>0</v>
      </c>
      <c r="N33" s="18">
        <v>0</v>
      </c>
      <c r="O33" s="18">
        <f t="shared" si="34"/>
        <v>3</v>
      </c>
      <c r="P33" s="106"/>
      <c r="Q33" s="18">
        <v>1</v>
      </c>
      <c r="R33" s="18">
        <v>0</v>
      </c>
      <c r="S33" s="18">
        <v>0</v>
      </c>
      <c r="T33" s="18">
        <f t="shared" si="27"/>
        <v>1</v>
      </c>
      <c r="U33" s="106"/>
      <c r="V33" s="18">
        <v>4</v>
      </c>
      <c r="W33" s="18">
        <v>0</v>
      </c>
      <c r="X33" s="18">
        <v>0</v>
      </c>
      <c r="Y33" s="18">
        <f t="shared" si="28"/>
        <v>4</v>
      </c>
      <c r="Z33" s="107"/>
      <c r="AA33" s="18">
        <v>1</v>
      </c>
      <c r="AB33" s="18">
        <v>0</v>
      </c>
      <c r="AC33" s="18">
        <v>0</v>
      </c>
      <c r="AD33" s="18">
        <f t="shared" si="29"/>
        <v>1</v>
      </c>
      <c r="AE33" s="39"/>
      <c r="AF33" s="18">
        <v>1</v>
      </c>
      <c r="AG33" s="18">
        <v>0</v>
      </c>
      <c r="AH33" s="18">
        <v>0</v>
      </c>
      <c r="AI33" s="18">
        <f t="shared" si="25"/>
        <v>1</v>
      </c>
      <c r="AJ33"/>
      <c r="AK33" s="18">
        <v>1</v>
      </c>
      <c r="AL33" s="18">
        <v>0</v>
      </c>
      <c r="AM33" s="18">
        <v>0</v>
      </c>
      <c r="AN33" s="18">
        <f t="shared" si="30"/>
        <v>1</v>
      </c>
      <c r="AO33"/>
      <c r="AP33" s="18">
        <v>0</v>
      </c>
      <c r="AQ33" s="18">
        <v>0</v>
      </c>
      <c r="AR33" s="18">
        <v>0</v>
      </c>
      <c r="AS33" s="18">
        <v>0</v>
      </c>
      <c r="AT33"/>
      <c r="AU33" s="18">
        <v>2</v>
      </c>
      <c r="AV33" s="18">
        <v>0</v>
      </c>
      <c r="AW33" s="18">
        <v>0</v>
      </c>
      <c r="AX33" s="18">
        <f t="shared" si="35"/>
        <v>2</v>
      </c>
      <c r="AZ33" s="18">
        <v>2</v>
      </c>
      <c r="BA33" s="18">
        <v>0</v>
      </c>
      <c r="BB33" s="18">
        <v>0</v>
      </c>
      <c r="BC33" s="18">
        <f t="shared" si="36"/>
        <v>2</v>
      </c>
      <c r="BE33" s="18">
        <v>1</v>
      </c>
      <c r="BF33" s="18">
        <v>0</v>
      </c>
      <c r="BG33" s="18">
        <v>0</v>
      </c>
      <c r="BH33" s="18">
        <f t="shared" si="37"/>
        <v>1</v>
      </c>
      <c r="BJ33" s="18">
        <v>0</v>
      </c>
      <c r="BK33" s="18">
        <v>0</v>
      </c>
      <c r="BL33" s="18">
        <v>0</v>
      </c>
      <c r="BM33" s="18">
        <f t="shared" ref="BM33:BM37" si="38">SUM(BJ33:BL33)</f>
        <v>0</v>
      </c>
    </row>
    <row r="34" spans="1:65" s="96" customFormat="1" ht="12" customHeight="1">
      <c r="A34" s="8" t="s">
        <v>32</v>
      </c>
      <c r="B34" s="18">
        <v>7</v>
      </c>
      <c r="C34" s="18">
        <v>0</v>
      </c>
      <c r="D34" s="18">
        <v>0</v>
      </c>
      <c r="E34" s="18">
        <f t="shared" si="32"/>
        <v>7</v>
      </c>
      <c r="F34" s="78"/>
      <c r="G34" s="18">
        <v>1</v>
      </c>
      <c r="H34" s="18">
        <v>0</v>
      </c>
      <c r="I34" s="18">
        <v>0</v>
      </c>
      <c r="J34" s="18">
        <f t="shared" si="33"/>
        <v>1</v>
      </c>
      <c r="K34" s="78"/>
      <c r="L34" s="18">
        <v>1</v>
      </c>
      <c r="M34" s="18">
        <v>0</v>
      </c>
      <c r="N34" s="18">
        <v>0</v>
      </c>
      <c r="O34" s="18">
        <f t="shared" si="34"/>
        <v>1</v>
      </c>
      <c r="P34" s="106"/>
      <c r="Q34" s="18">
        <v>2</v>
      </c>
      <c r="R34" s="18">
        <v>0</v>
      </c>
      <c r="S34" s="18">
        <v>0</v>
      </c>
      <c r="T34" s="18">
        <f t="shared" si="27"/>
        <v>2</v>
      </c>
      <c r="U34" s="106"/>
      <c r="V34" s="18">
        <v>1</v>
      </c>
      <c r="W34" s="18">
        <v>0</v>
      </c>
      <c r="X34" s="18">
        <v>0</v>
      </c>
      <c r="Y34" s="18">
        <f t="shared" si="28"/>
        <v>1</v>
      </c>
      <c r="Z34" s="107"/>
      <c r="AA34" s="18">
        <v>2</v>
      </c>
      <c r="AB34" s="18">
        <v>0</v>
      </c>
      <c r="AC34" s="18">
        <v>0</v>
      </c>
      <c r="AD34" s="18">
        <f t="shared" si="29"/>
        <v>2</v>
      </c>
      <c r="AE34" s="39"/>
      <c r="AF34" s="18">
        <v>0</v>
      </c>
      <c r="AG34" s="18">
        <v>0</v>
      </c>
      <c r="AH34" s="18">
        <v>0</v>
      </c>
      <c r="AI34" s="18">
        <f t="shared" si="25"/>
        <v>0</v>
      </c>
      <c r="AJ34"/>
      <c r="AK34" s="18">
        <v>1</v>
      </c>
      <c r="AL34" s="18">
        <v>0</v>
      </c>
      <c r="AM34" s="18">
        <v>0</v>
      </c>
      <c r="AN34" s="18">
        <f t="shared" si="30"/>
        <v>1</v>
      </c>
      <c r="AO34"/>
      <c r="AP34" s="18">
        <v>0</v>
      </c>
      <c r="AQ34" s="18">
        <v>0</v>
      </c>
      <c r="AR34" s="18">
        <v>0</v>
      </c>
      <c r="AS34" s="18">
        <v>0</v>
      </c>
      <c r="AT34"/>
      <c r="AU34" s="18">
        <v>2</v>
      </c>
      <c r="AV34" s="18">
        <v>0</v>
      </c>
      <c r="AW34" s="18">
        <v>0</v>
      </c>
      <c r="AX34" s="18">
        <f t="shared" si="35"/>
        <v>2</v>
      </c>
      <c r="AZ34" s="18">
        <v>3</v>
      </c>
      <c r="BA34" s="18">
        <v>0</v>
      </c>
      <c r="BB34" s="18">
        <v>0</v>
      </c>
      <c r="BC34" s="18">
        <f t="shared" si="36"/>
        <v>3</v>
      </c>
      <c r="BE34" s="18">
        <v>2</v>
      </c>
      <c r="BF34" s="18">
        <v>0</v>
      </c>
      <c r="BG34" s="18">
        <v>0</v>
      </c>
      <c r="BH34" s="18">
        <f t="shared" si="37"/>
        <v>2</v>
      </c>
      <c r="BJ34" s="18">
        <v>1</v>
      </c>
      <c r="BK34" s="18">
        <v>0</v>
      </c>
      <c r="BL34" s="18">
        <v>0</v>
      </c>
      <c r="BM34" s="18">
        <f t="shared" si="38"/>
        <v>1</v>
      </c>
    </row>
    <row r="35" spans="1:65" s="96" customFormat="1" ht="12" customHeight="1">
      <c r="A35" s="8" t="s">
        <v>33</v>
      </c>
      <c r="B35" s="18">
        <v>3</v>
      </c>
      <c r="C35" s="18">
        <v>0</v>
      </c>
      <c r="D35" s="18">
        <v>0</v>
      </c>
      <c r="E35" s="18">
        <f t="shared" si="32"/>
        <v>3</v>
      </c>
      <c r="F35" s="78"/>
      <c r="G35" s="18">
        <v>7</v>
      </c>
      <c r="H35" s="18">
        <v>0</v>
      </c>
      <c r="I35" s="18">
        <v>0</v>
      </c>
      <c r="J35" s="18">
        <f t="shared" si="33"/>
        <v>7</v>
      </c>
      <c r="K35" s="78"/>
      <c r="L35" s="18">
        <v>1</v>
      </c>
      <c r="M35" s="18">
        <v>0</v>
      </c>
      <c r="N35" s="18">
        <v>0</v>
      </c>
      <c r="O35" s="18">
        <f t="shared" si="34"/>
        <v>1</v>
      </c>
      <c r="P35" s="106"/>
      <c r="Q35" s="18">
        <v>3</v>
      </c>
      <c r="R35" s="18">
        <v>0</v>
      </c>
      <c r="S35" s="18">
        <v>0</v>
      </c>
      <c r="T35" s="18">
        <f t="shared" si="27"/>
        <v>3</v>
      </c>
      <c r="U35" s="106"/>
      <c r="V35" s="18">
        <v>4</v>
      </c>
      <c r="W35" s="18">
        <v>0</v>
      </c>
      <c r="X35" s="18">
        <v>0</v>
      </c>
      <c r="Y35" s="18">
        <f t="shared" si="28"/>
        <v>4</v>
      </c>
      <c r="Z35" s="107"/>
      <c r="AA35" s="18">
        <v>6</v>
      </c>
      <c r="AB35" s="18">
        <v>0</v>
      </c>
      <c r="AC35" s="18">
        <v>0</v>
      </c>
      <c r="AD35" s="18">
        <f t="shared" si="29"/>
        <v>6</v>
      </c>
      <c r="AE35" s="39"/>
      <c r="AF35" s="18">
        <v>1</v>
      </c>
      <c r="AG35" s="18">
        <v>0</v>
      </c>
      <c r="AH35" s="18">
        <v>0</v>
      </c>
      <c r="AI35" s="18">
        <f t="shared" si="25"/>
        <v>1</v>
      </c>
      <c r="AJ35"/>
      <c r="AK35" s="18">
        <v>0</v>
      </c>
      <c r="AL35" s="18">
        <v>0</v>
      </c>
      <c r="AM35" s="18">
        <v>0</v>
      </c>
      <c r="AN35" s="18">
        <f t="shared" si="30"/>
        <v>0</v>
      </c>
      <c r="AO35"/>
      <c r="AP35" s="18">
        <v>5</v>
      </c>
      <c r="AQ35" s="18">
        <v>0</v>
      </c>
      <c r="AR35" s="18">
        <v>0</v>
      </c>
      <c r="AS35" s="18">
        <v>5</v>
      </c>
      <c r="AT35"/>
      <c r="AU35" s="18">
        <v>1</v>
      </c>
      <c r="AV35" s="18">
        <v>0</v>
      </c>
      <c r="AW35" s="18">
        <v>0</v>
      </c>
      <c r="AX35" s="18">
        <f t="shared" si="35"/>
        <v>1</v>
      </c>
      <c r="AZ35" s="18">
        <v>4</v>
      </c>
      <c r="BA35" s="18">
        <v>0</v>
      </c>
      <c r="BB35" s="18">
        <v>0</v>
      </c>
      <c r="BC35" s="18">
        <f t="shared" si="36"/>
        <v>4</v>
      </c>
      <c r="BE35" s="18">
        <v>1</v>
      </c>
      <c r="BF35" s="18">
        <v>0</v>
      </c>
      <c r="BG35" s="18">
        <v>0</v>
      </c>
      <c r="BH35" s="18">
        <f t="shared" si="37"/>
        <v>1</v>
      </c>
      <c r="BJ35" s="18">
        <v>5</v>
      </c>
      <c r="BK35" s="18">
        <v>0</v>
      </c>
      <c r="BL35" s="18">
        <v>0</v>
      </c>
      <c r="BM35" s="18">
        <f t="shared" si="38"/>
        <v>5</v>
      </c>
    </row>
    <row r="36" spans="1:65" s="96" customFormat="1" ht="12" customHeight="1">
      <c r="A36" s="8" t="s">
        <v>34</v>
      </c>
      <c r="B36" s="18">
        <v>7</v>
      </c>
      <c r="C36" s="18">
        <v>0</v>
      </c>
      <c r="D36" s="18">
        <v>0</v>
      </c>
      <c r="E36" s="18">
        <f t="shared" si="32"/>
        <v>7</v>
      </c>
      <c r="F36" s="78"/>
      <c r="G36" s="18">
        <v>4</v>
      </c>
      <c r="H36" s="18">
        <v>0</v>
      </c>
      <c r="I36" s="18">
        <v>0</v>
      </c>
      <c r="J36" s="18">
        <f t="shared" si="33"/>
        <v>4</v>
      </c>
      <c r="K36" s="78"/>
      <c r="L36" s="18">
        <v>4</v>
      </c>
      <c r="M36" s="18">
        <v>0</v>
      </c>
      <c r="N36" s="18">
        <v>0</v>
      </c>
      <c r="O36" s="18">
        <f t="shared" si="34"/>
        <v>4</v>
      </c>
      <c r="P36" s="106"/>
      <c r="Q36" s="18">
        <v>4</v>
      </c>
      <c r="R36" s="18">
        <v>0</v>
      </c>
      <c r="S36" s="18">
        <v>2</v>
      </c>
      <c r="T36" s="18">
        <f t="shared" si="27"/>
        <v>6</v>
      </c>
      <c r="U36" s="106"/>
      <c r="V36" s="18">
        <v>9</v>
      </c>
      <c r="W36" s="18">
        <v>0</v>
      </c>
      <c r="X36" s="18">
        <v>0</v>
      </c>
      <c r="Y36" s="18">
        <f t="shared" si="28"/>
        <v>9</v>
      </c>
      <c r="Z36" s="107"/>
      <c r="AA36" s="18">
        <v>4</v>
      </c>
      <c r="AB36" s="18">
        <v>0</v>
      </c>
      <c r="AC36" s="18">
        <v>2</v>
      </c>
      <c r="AD36" s="18">
        <f t="shared" si="29"/>
        <v>6</v>
      </c>
      <c r="AE36" s="39"/>
      <c r="AF36" s="18">
        <v>3</v>
      </c>
      <c r="AG36" s="18">
        <v>0</v>
      </c>
      <c r="AH36" s="18">
        <v>0</v>
      </c>
      <c r="AI36" s="18">
        <f t="shared" si="25"/>
        <v>3</v>
      </c>
      <c r="AJ36"/>
      <c r="AK36" s="18">
        <v>3</v>
      </c>
      <c r="AL36" s="18">
        <v>0</v>
      </c>
      <c r="AM36" s="18">
        <v>0</v>
      </c>
      <c r="AN36" s="18">
        <f t="shared" si="30"/>
        <v>3</v>
      </c>
      <c r="AO36"/>
      <c r="AP36" s="18">
        <v>3</v>
      </c>
      <c r="AQ36" s="18">
        <v>0</v>
      </c>
      <c r="AR36" s="18">
        <v>1</v>
      </c>
      <c r="AS36" s="18">
        <f>SUM(AP36:AR36)</f>
        <v>4</v>
      </c>
      <c r="AT36"/>
      <c r="AU36" s="18">
        <v>3</v>
      </c>
      <c r="AV36" s="18">
        <v>0</v>
      </c>
      <c r="AW36" s="18">
        <v>0</v>
      </c>
      <c r="AX36" s="18">
        <f t="shared" si="35"/>
        <v>3</v>
      </c>
      <c r="AZ36" s="18">
        <v>3</v>
      </c>
      <c r="BA36" s="18">
        <v>0</v>
      </c>
      <c r="BB36" s="18">
        <v>0</v>
      </c>
      <c r="BC36" s="18">
        <f t="shared" si="36"/>
        <v>3</v>
      </c>
      <c r="BE36" s="18">
        <v>7</v>
      </c>
      <c r="BF36" s="18">
        <v>0</v>
      </c>
      <c r="BG36" s="18">
        <v>1</v>
      </c>
      <c r="BH36" s="18">
        <f t="shared" si="37"/>
        <v>8</v>
      </c>
      <c r="BJ36" s="18">
        <v>1</v>
      </c>
      <c r="BK36" s="18">
        <v>0</v>
      </c>
      <c r="BL36" s="18">
        <v>0</v>
      </c>
      <c r="BM36" s="18">
        <f t="shared" si="38"/>
        <v>1</v>
      </c>
    </row>
    <row r="37" spans="1:65" s="96" customFormat="1" ht="12" customHeight="1">
      <c r="A37" s="8" t="s">
        <v>35</v>
      </c>
      <c r="B37" s="18">
        <v>3</v>
      </c>
      <c r="C37" s="18">
        <v>0</v>
      </c>
      <c r="D37" s="18">
        <v>0</v>
      </c>
      <c r="E37" s="18">
        <f t="shared" si="32"/>
        <v>3</v>
      </c>
      <c r="F37" s="78"/>
      <c r="G37" s="18">
        <v>1</v>
      </c>
      <c r="H37" s="18">
        <v>0</v>
      </c>
      <c r="I37" s="18">
        <v>0</v>
      </c>
      <c r="J37" s="18">
        <f t="shared" si="33"/>
        <v>1</v>
      </c>
      <c r="K37" s="78"/>
      <c r="L37" s="18">
        <v>2</v>
      </c>
      <c r="M37" s="18">
        <v>0</v>
      </c>
      <c r="N37" s="18">
        <v>0</v>
      </c>
      <c r="O37" s="18">
        <f t="shared" si="34"/>
        <v>2</v>
      </c>
      <c r="P37" s="106"/>
      <c r="Q37" s="18">
        <v>2</v>
      </c>
      <c r="R37" s="18">
        <v>0</v>
      </c>
      <c r="S37" s="18">
        <v>2</v>
      </c>
      <c r="T37" s="18">
        <f t="shared" si="27"/>
        <v>4</v>
      </c>
      <c r="U37" s="106"/>
      <c r="V37" s="18">
        <v>0</v>
      </c>
      <c r="W37" s="18">
        <v>0</v>
      </c>
      <c r="X37" s="18">
        <v>0</v>
      </c>
      <c r="Y37" s="18">
        <f t="shared" si="28"/>
        <v>0</v>
      </c>
      <c r="Z37" s="107"/>
      <c r="AA37" s="18">
        <v>1</v>
      </c>
      <c r="AB37" s="18">
        <v>0</v>
      </c>
      <c r="AC37" s="18">
        <v>0</v>
      </c>
      <c r="AD37" s="18">
        <f t="shared" si="29"/>
        <v>1</v>
      </c>
      <c r="AE37" s="39"/>
      <c r="AF37" s="18">
        <v>1</v>
      </c>
      <c r="AG37" s="18">
        <v>0</v>
      </c>
      <c r="AH37" s="18">
        <v>24</v>
      </c>
      <c r="AI37" s="18">
        <f t="shared" si="25"/>
        <v>25</v>
      </c>
      <c r="AJ37"/>
      <c r="AK37" s="18">
        <v>3</v>
      </c>
      <c r="AL37" s="18">
        <v>0</v>
      </c>
      <c r="AM37" s="18">
        <v>0</v>
      </c>
      <c r="AN37" s="18">
        <f t="shared" si="30"/>
        <v>3</v>
      </c>
      <c r="AO37"/>
      <c r="AP37" s="18">
        <v>2</v>
      </c>
      <c r="AQ37" s="18">
        <v>0</v>
      </c>
      <c r="AR37" s="18">
        <v>0</v>
      </c>
      <c r="AS37" s="18">
        <v>2</v>
      </c>
      <c r="AT37"/>
      <c r="AU37" s="18">
        <v>1</v>
      </c>
      <c r="AV37" s="18">
        <v>0</v>
      </c>
      <c r="AW37" s="18">
        <v>0</v>
      </c>
      <c r="AX37" s="18">
        <f t="shared" si="35"/>
        <v>1</v>
      </c>
      <c r="AZ37" s="18">
        <v>0</v>
      </c>
      <c r="BA37" s="18">
        <v>0</v>
      </c>
      <c r="BB37" s="18">
        <v>0</v>
      </c>
      <c r="BC37" s="18">
        <f t="shared" si="36"/>
        <v>0</v>
      </c>
      <c r="BE37" s="18">
        <v>1</v>
      </c>
      <c r="BF37" s="18">
        <v>0</v>
      </c>
      <c r="BG37" s="18">
        <v>0</v>
      </c>
      <c r="BH37" s="18">
        <f t="shared" si="37"/>
        <v>1</v>
      </c>
      <c r="BJ37" s="18">
        <v>0</v>
      </c>
      <c r="BK37" s="18">
        <v>0</v>
      </c>
      <c r="BL37" s="18">
        <v>18</v>
      </c>
      <c r="BM37" s="18">
        <f t="shared" si="38"/>
        <v>18</v>
      </c>
    </row>
    <row r="38" spans="1:65" s="96" customFormat="1" ht="12" customHeight="1">
      <c r="A38" s="110" t="s">
        <v>38</v>
      </c>
      <c r="B38" s="198">
        <f>SUM(B7,B11,B12,B22,B31)</f>
        <v>2473</v>
      </c>
      <c r="C38" s="198">
        <f t="shared" ref="C38:E38" si="39">SUM(C7,C11,C12,C22,C31)</f>
        <v>518</v>
      </c>
      <c r="D38" s="198">
        <f t="shared" si="39"/>
        <v>2781</v>
      </c>
      <c r="E38" s="198">
        <f t="shared" si="39"/>
        <v>5772</v>
      </c>
      <c r="F38" s="78"/>
      <c r="G38" s="198">
        <f>SUM(G22,G12,G11,G7)</f>
        <v>2159</v>
      </c>
      <c r="H38" s="198">
        <f t="shared" ref="H38:J38" si="40">SUM(H22,H12,H11,H7)</f>
        <v>439</v>
      </c>
      <c r="I38" s="198">
        <f t="shared" si="40"/>
        <v>2511</v>
      </c>
      <c r="J38" s="198">
        <f t="shared" si="40"/>
        <v>5109</v>
      </c>
      <c r="K38" s="78"/>
      <c r="L38" s="198">
        <f>SUM(L7,L11,L12,L22,L31)</f>
        <v>2090</v>
      </c>
      <c r="M38" s="198">
        <f t="shared" ref="M38:O38" si="41">SUM(M7,M11,M12,M22,M31)</f>
        <v>461</v>
      </c>
      <c r="N38" s="198">
        <f t="shared" si="41"/>
        <v>2653</v>
      </c>
      <c r="O38" s="198">
        <f t="shared" si="41"/>
        <v>5204</v>
      </c>
      <c r="P38" s="78"/>
      <c r="Q38" s="198">
        <f>SUM(Q7,Q11,Q12,Q22,Q31)</f>
        <v>2162</v>
      </c>
      <c r="R38" s="198">
        <f t="shared" ref="R38:T38" si="42">SUM(R7,R11,R12,R22,R31)</f>
        <v>745</v>
      </c>
      <c r="S38" s="198">
        <f t="shared" si="42"/>
        <v>3314</v>
      </c>
      <c r="T38" s="198">
        <f t="shared" si="42"/>
        <v>5277</v>
      </c>
      <c r="U38" s="78"/>
      <c r="V38" s="198">
        <f>SUM(V31,V22,V12,V11,V7)</f>
        <v>1792</v>
      </c>
      <c r="W38" s="198">
        <f t="shared" ref="W38:Y38" si="43">SUM(W31,W22,W12,W11,W7)</f>
        <v>844</v>
      </c>
      <c r="X38" s="198">
        <f t="shared" si="43"/>
        <v>3183</v>
      </c>
      <c r="Y38" s="198">
        <f t="shared" si="43"/>
        <v>5417</v>
      </c>
      <c r="Z38" s="107"/>
      <c r="AA38" s="198">
        <f>SUM(AA31,AA22,AA12,AA11,AA7)</f>
        <v>1655</v>
      </c>
      <c r="AB38" s="198">
        <f t="shared" ref="AB38:AD38" si="44">SUM(AB31,AB22,AB12,AB11,AB7)</f>
        <v>975</v>
      </c>
      <c r="AC38" s="198">
        <f t="shared" si="44"/>
        <v>3630</v>
      </c>
      <c r="AD38" s="198">
        <f t="shared" si="44"/>
        <v>6260</v>
      </c>
      <c r="AE38" s="39"/>
      <c r="AF38" s="198">
        <f>SUM(AF7,AF11,AF12,AF22,AF31)</f>
        <v>1239</v>
      </c>
      <c r="AG38" s="198">
        <f t="shared" ref="AG38:AI38" si="45">SUM(AG7,AG11,AG12,AG22,AG31)</f>
        <v>1012</v>
      </c>
      <c r="AH38" s="198">
        <f t="shared" si="45"/>
        <v>3000</v>
      </c>
      <c r="AI38" s="198">
        <f t="shared" si="45"/>
        <v>5251</v>
      </c>
      <c r="AJ38"/>
      <c r="AK38" s="198">
        <f>SUM(AK7,AK11,AK12,AK22,AK31)</f>
        <v>1100</v>
      </c>
      <c r="AL38" s="198">
        <f t="shared" ref="AL38:AN38" si="46">SUM(AL7,AL11,AL12,AL22,AL31)</f>
        <v>709</v>
      </c>
      <c r="AM38" s="198">
        <f t="shared" si="46"/>
        <v>4369</v>
      </c>
      <c r="AN38" s="198">
        <f t="shared" si="46"/>
        <v>6178</v>
      </c>
      <c r="AO38"/>
      <c r="AP38" s="198">
        <f>SUM(AP7,AP11,AP12,AP22,AP31)</f>
        <v>893</v>
      </c>
      <c r="AQ38" s="198">
        <f t="shared" ref="AQ38:AS38" si="47">SUM(AQ7,AQ11,AQ12,AQ22,AQ31)</f>
        <v>602</v>
      </c>
      <c r="AR38" s="198">
        <f t="shared" si="47"/>
        <v>3079</v>
      </c>
      <c r="AS38" s="198">
        <f t="shared" si="47"/>
        <v>4574</v>
      </c>
      <c r="AT38"/>
      <c r="AU38" s="198">
        <f>SUM(AU7,AU11,AU12,AU22,AU31)</f>
        <v>837</v>
      </c>
      <c r="AV38" s="198">
        <f t="shared" ref="AV38:AX38" si="48">SUM(AV7,AV11,AV12,AV22,AV31)</f>
        <v>701</v>
      </c>
      <c r="AW38" s="198">
        <f t="shared" si="48"/>
        <v>2824</v>
      </c>
      <c r="AX38" s="198">
        <f t="shared" si="48"/>
        <v>4362</v>
      </c>
      <c r="AZ38" s="198">
        <f>SUM(AZ7,AZ11,AZ12,AZ22,AZ31)</f>
        <v>776</v>
      </c>
      <c r="BA38" s="198">
        <f t="shared" ref="BA38:BC38" si="49">SUM(BA7,BA11,BA12,BA22,BA31)</f>
        <v>449</v>
      </c>
      <c r="BB38" s="198">
        <f t="shared" si="49"/>
        <v>4120</v>
      </c>
      <c r="BC38" s="198">
        <f t="shared" si="49"/>
        <v>5345</v>
      </c>
      <c r="BE38" s="198">
        <f>SUM(BE7,BE11,BE12,BE22,BE31)</f>
        <v>834</v>
      </c>
      <c r="BF38" s="198">
        <f t="shared" ref="BF38:BH38" si="50">SUM(BF7,BF11,BF12,BF22,BF31)</f>
        <v>642</v>
      </c>
      <c r="BG38" s="198">
        <f t="shared" si="50"/>
        <v>3213</v>
      </c>
      <c r="BH38" s="198">
        <f t="shared" si="50"/>
        <v>4689</v>
      </c>
      <c r="BJ38" s="198">
        <f>SUM(BJ31,BJ22,BJ11:BJ12,BJ7)</f>
        <v>766</v>
      </c>
      <c r="BK38" s="198">
        <f>SUM(BK31,BK22,BK11:BK12,BK7)</f>
        <v>661</v>
      </c>
      <c r="BL38" s="198">
        <f>SUM(BL31,BL22,BL11:BL12,BL7)</f>
        <v>5154</v>
      </c>
      <c r="BM38" s="198">
        <f>SUM(BJ38:BL38)</f>
        <v>6581</v>
      </c>
    </row>
    <row r="39" spans="1:65" s="118" customFormat="1" ht="12" customHeight="1">
      <c r="A39" s="112"/>
      <c r="B39" s="113"/>
      <c r="C39" s="113"/>
      <c r="D39" s="113"/>
      <c r="E39" s="113"/>
      <c r="F39" s="114"/>
      <c r="G39" s="113"/>
      <c r="H39" s="113"/>
      <c r="I39" s="113"/>
      <c r="J39" s="113"/>
      <c r="K39" s="114"/>
      <c r="L39" s="113"/>
      <c r="M39" s="113"/>
      <c r="N39" s="113"/>
      <c r="O39" s="113"/>
      <c r="P39" s="114"/>
      <c r="Q39" s="113"/>
      <c r="R39" s="113"/>
      <c r="S39" s="113"/>
      <c r="T39" s="113"/>
      <c r="U39" s="114"/>
      <c r="V39" s="113"/>
      <c r="W39" s="113"/>
      <c r="X39" s="113"/>
      <c r="Y39" s="113"/>
      <c r="Z39" s="115"/>
      <c r="AA39" s="113"/>
      <c r="AB39" s="113"/>
      <c r="AC39" s="113"/>
      <c r="AD39" s="113"/>
      <c r="AE39" s="116"/>
      <c r="AF39" s="113"/>
      <c r="AG39" s="113"/>
      <c r="AH39" s="113"/>
      <c r="AI39" s="113"/>
      <c r="AJ39" s="117"/>
      <c r="AK39" s="113"/>
      <c r="AL39" s="113"/>
      <c r="AM39" s="113"/>
      <c r="AN39" s="113"/>
      <c r="AO39" s="117"/>
      <c r="AP39" s="113"/>
      <c r="AQ39" s="113"/>
      <c r="AR39" s="113"/>
      <c r="AS39" s="113"/>
      <c r="AT39" s="117"/>
      <c r="AU39" s="113"/>
      <c r="AV39" s="113"/>
      <c r="AW39" s="113"/>
      <c r="AX39" s="113"/>
      <c r="AZ39" s="113"/>
      <c r="BA39" s="113"/>
      <c r="BB39" s="113"/>
      <c r="BC39" s="113"/>
      <c r="BE39" s="113"/>
      <c r="BF39" s="113"/>
      <c r="BG39" s="113"/>
      <c r="BH39" s="113"/>
      <c r="BJ39" s="113"/>
      <c r="BK39" s="113"/>
      <c r="BL39" s="113"/>
      <c r="BM39" s="113"/>
    </row>
    <row r="40" spans="1:65" s="126" customFormat="1" ht="12" customHeight="1">
      <c r="A40" s="119" t="s">
        <v>52</v>
      </c>
      <c r="B40" s="120">
        <v>2528</v>
      </c>
      <c r="C40" s="120">
        <v>526</v>
      </c>
      <c r="D40" s="120">
        <v>2781</v>
      </c>
      <c r="E40" s="120">
        <f>SUM(B40:D40)</f>
        <v>5835</v>
      </c>
      <c r="F40" s="121"/>
      <c r="G40" s="120">
        <v>2226</v>
      </c>
      <c r="H40" s="120">
        <v>439</v>
      </c>
      <c r="I40" s="120">
        <v>2511</v>
      </c>
      <c r="J40" s="120">
        <f>SUM(G40:I40)</f>
        <v>5176</v>
      </c>
      <c r="K40" s="121"/>
      <c r="L40" s="120">
        <v>2144</v>
      </c>
      <c r="M40" s="120">
        <v>480</v>
      </c>
      <c r="N40" s="120">
        <v>2660</v>
      </c>
      <c r="O40" s="120">
        <f>SUM(L40:N40)</f>
        <v>5284</v>
      </c>
      <c r="P40" s="121"/>
      <c r="Q40" s="120">
        <v>2031</v>
      </c>
      <c r="R40" s="120">
        <v>630</v>
      </c>
      <c r="S40" s="120">
        <v>2796</v>
      </c>
      <c r="T40" s="120">
        <f>SUM(Q40:S40)</f>
        <v>5457</v>
      </c>
      <c r="U40" s="122"/>
      <c r="V40" s="120">
        <v>1746</v>
      </c>
      <c r="W40" s="120">
        <v>774</v>
      </c>
      <c r="X40" s="120">
        <v>2993</v>
      </c>
      <c r="Y40" s="120">
        <f>SUM(V40:X40)</f>
        <v>5513</v>
      </c>
      <c r="Z40" s="123"/>
      <c r="AA40" s="120">
        <v>1768</v>
      </c>
      <c r="AB40" s="120">
        <v>1030</v>
      </c>
      <c r="AC40" s="120">
        <v>3854</v>
      </c>
      <c r="AD40" s="120">
        <f>SUM(AA40:AC40)</f>
        <v>6652</v>
      </c>
      <c r="AE40" s="124"/>
      <c r="AF40" s="120">
        <v>1349</v>
      </c>
      <c r="AG40" s="120">
        <v>1063</v>
      </c>
      <c r="AH40" s="120">
        <v>3033</v>
      </c>
      <c r="AI40" s="120">
        <f>SUM(AF40:AH40)</f>
        <v>5445</v>
      </c>
      <c r="AJ40" s="125"/>
      <c r="AK40" s="120">
        <v>1257</v>
      </c>
      <c r="AL40" s="120">
        <v>759</v>
      </c>
      <c r="AM40" s="120">
        <v>4400</v>
      </c>
      <c r="AN40" s="120">
        <f>SUM(AK40:AM40)</f>
        <v>6416</v>
      </c>
      <c r="AO40" s="125"/>
      <c r="AP40" s="120">
        <v>961</v>
      </c>
      <c r="AQ40" s="120">
        <v>628</v>
      </c>
      <c r="AR40" s="120">
        <v>3091</v>
      </c>
      <c r="AS40" s="120">
        <f>SUM(AP40:AR40)</f>
        <v>4680</v>
      </c>
      <c r="AT40" s="125"/>
      <c r="AU40" s="120">
        <v>887</v>
      </c>
      <c r="AV40" s="120">
        <v>719</v>
      </c>
      <c r="AW40" s="120">
        <v>2843</v>
      </c>
      <c r="AX40" s="120">
        <f>SUM(AU40:AW40)</f>
        <v>4449</v>
      </c>
      <c r="AZ40" s="120">
        <v>826</v>
      </c>
      <c r="BA40" s="120">
        <v>461</v>
      </c>
      <c r="BB40" s="120">
        <v>4155</v>
      </c>
      <c r="BC40" s="120">
        <f>SUM(AZ40:BB40)</f>
        <v>5442</v>
      </c>
      <c r="BE40" s="120">
        <v>826</v>
      </c>
      <c r="BF40" s="120">
        <v>461</v>
      </c>
      <c r="BG40" s="120">
        <v>4155</v>
      </c>
      <c r="BH40" s="120">
        <f>SUM(BE40:BG40)</f>
        <v>5442</v>
      </c>
      <c r="BJ40" s="120">
        <v>810</v>
      </c>
      <c r="BK40" s="120">
        <v>508</v>
      </c>
      <c r="BL40" s="120">
        <v>159</v>
      </c>
      <c r="BM40" s="120">
        <v>6640</v>
      </c>
    </row>
    <row r="41" spans="1:65" s="126" customFormat="1" ht="12" customHeight="1">
      <c r="A41" s="127"/>
      <c r="B41" s="128"/>
      <c r="C41" s="128"/>
      <c r="D41" s="128"/>
      <c r="E41" s="128"/>
      <c r="F41" s="121"/>
      <c r="G41" s="128"/>
      <c r="H41" s="128"/>
      <c r="I41" s="128"/>
      <c r="J41" s="128"/>
      <c r="K41" s="121"/>
      <c r="L41" s="128"/>
      <c r="M41" s="128"/>
      <c r="N41" s="128"/>
      <c r="O41" s="128"/>
      <c r="P41" s="121"/>
      <c r="Q41" s="128"/>
      <c r="R41" s="128"/>
      <c r="S41" s="128"/>
      <c r="T41" s="128"/>
      <c r="U41" s="122"/>
      <c r="V41" s="128"/>
      <c r="W41" s="128"/>
      <c r="X41" s="128"/>
      <c r="Y41" s="128"/>
      <c r="Z41" s="123"/>
      <c r="AA41" s="128"/>
      <c r="AB41" s="128"/>
      <c r="AC41" s="128"/>
      <c r="AD41" s="128"/>
      <c r="AE41" s="124"/>
      <c r="AF41" s="128"/>
      <c r="AG41" s="128"/>
      <c r="AH41" s="128"/>
      <c r="AI41" s="128"/>
      <c r="AJ41" s="125"/>
      <c r="AK41" s="128"/>
      <c r="AL41" s="128"/>
      <c r="AM41" s="128"/>
      <c r="AN41" s="128"/>
      <c r="AO41" s="125"/>
      <c r="AP41" s="128"/>
      <c r="AQ41" s="128"/>
      <c r="AR41" s="128"/>
      <c r="AS41" s="128"/>
      <c r="AT41" s="125"/>
      <c r="AU41" s="128"/>
      <c r="AV41" s="128"/>
      <c r="AW41" s="128"/>
      <c r="AX41" s="128"/>
      <c r="AZ41" s="128"/>
      <c r="BA41" s="128"/>
      <c r="BB41" s="128"/>
      <c r="BC41" s="128"/>
      <c r="BE41" s="128"/>
      <c r="BF41" s="128"/>
      <c r="BG41" s="128"/>
      <c r="BH41" s="128"/>
    </row>
    <row r="42" spans="1:65" s="126" customFormat="1" ht="12" customHeight="1">
      <c r="A42" s="127"/>
      <c r="B42" s="128"/>
      <c r="C42" s="128"/>
      <c r="D42" s="128"/>
      <c r="E42" s="128"/>
      <c r="F42" s="121"/>
      <c r="G42" s="128"/>
      <c r="H42" s="128"/>
      <c r="I42" s="128"/>
      <c r="J42" s="128"/>
      <c r="K42" s="121"/>
      <c r="L42" s="128"/>
      <c r="M42" s="128"/>
      <c r="N42" s="128"/>
      <c r="O42" s="128"/>
      <c r="P42" s="121"/>
      <c r="Q42" s="128"/>
      <c r="R42" s="128"/>
      <c r="S42" s="128"/>
      <c r="T42" s="128"/>
      <c r="U42" s="122"/>
      <c r="V42" s="128"/>
      <c r="W42" s="128"/>
      <c r="X42" s="128"/>
      <c r="Y42" s="128"/>
      <c r="Z42" s="123"/>
      <c r="AA42" s="128"/>
      <c r="AB42" s="128"/>
      <c r="AC42" s="128"/>
      <c r="AD42" s="128"/>
      <c r="AE42" s="124"/>
      <c r="AF42" s="128"/>
      <c r="AG42" s="128"/>
      <c r="AH42" s="128"/>
      <c r="AI42" s="128"/>
      <c r="AJ42" s="125"/>
      <c r="AK42" s="128"/>
      <c r="AL42" s="128"/>
      <c r="AM42" s="128"/>
      <c r="AN42" s="128"/>
      <c r="AO42" s="125"/>
      <c r="AP42" s="128"/>
      <c r="AQ42" s="128"/>
      <c r="AR42" s="128"/>
      <c r="AS42" s="128"/>
      <c r="AT42" s="125"/>
      <c r="AU42" s="128"/>
      <c r="AV42" s="128"/>
      <c r="AW42" s="128"/>
      <c r="AX42" s="128"/>
      <c r="AZ42" s="128"/>
      <c r="BA42" s="128"/>
      <c r="BB42" s="128"/>
      <c r="BC42" s="128"/>
      <c r="BE42" s="128"/>
      <c r="BF42" s="128"/>
      <c r="BG42" s="128"/>
      <c r="BH42" s="128"/>
    </row>
    <row r="43" spans="1:65" s="6" customFormat="1" ht="0.75" customHeight="1">
      <c r="A43" s="224" t="s">
        <v>68</v>
      </c>
      <c r="B43" s="225"/>
      <c r="C43" s="225"/>
      <c r="D43" s="225"/>
      <c r="E43" s="225"/>
      <c r="F43" s="225"/>
      <c r="G43" s="225"/>
      <c r="H43" s="225"/>
      <c r="I43" s="225"/>
      <c r="J43" s="225"/>
      <c r="K43" s="225"/>
      <c r="L43" s="225"/>
      <c r="M43" s="225"/>
      <c r="N43" s="225"/>
      <c r="O43" s="225"/>
      <c r="P43" s="226"/>
      <c r="Q43" s="226"/>
      <c r="R43" s="227"/>
      <c r="S43" s="227"/>
      <c r="T43" s="227"/>
      <c r="U43" s="227"/>
      <c r="V43" s="227"/>
      <c r="W43" s="227"/>
      <c r="X43" s="227"/>
      <c r="Y43" s="227"/>
      <c r="Z43" s="227"/>
      <c r="AA43" s="227"/>
      <c r="AB43" s="227"/>
      <c r="AC43" s="227"/>
      <c r="AD43" s="227"/>
      <c r="AE43" s="227"/>
      <c r="AF43" s="227"/>
      <c r="AG43" s="227"/>
      <c r="AH43" s="227"/>
      <c r="AI43" s="227"/>
      <c r="AV43" s="129"/>
      <c r="BA43" s="129"/>
    </row>
    <row r="44" spans="1:65" s="6" customFormat="1" ht="12.75" customHeight="1">
      <c r="A44" s="130" t="s">
        <v>69</v>
      </c>
      <c r="B44" s="28"/>
      <c r="C44" s="28"/>
      <c r="D44" s="28"/>
      <c r="E44" s="28"/>
      <c r="F44" s="28"/>
      <c r="G44" s="28"/>
      <c r="H44" s="28"/>
      <c r="I44" s="28"/>
      <c r="J44" s="28"/>
      <c r="K44" s="28"/>
      <c r="L44" s="28"/>
      <c r="M44" s="28"/>
      <c r="N44" s="131"/>
      <c r="O44" s="28"/>
      <c r="P44" s="132"/>
      <c r="Q44" s="133"/>
      <c r="R44" s="134"/>
      <c r="AU44" s="135"/>
      <c r="AV44" s="135"/>
      <c r="AW44" s="136"/>
      <c r="AZ44" s="135"/>
      <c r="BA44" s="135"/>
      <c r="BB44" s="136"/>
    </row>
    <row r="45" spans="1:65" s="137" customFormat="1" ht="15" customHeight="1">
      <c r="A45" s="137" t="s">
        <v>70</v>
      </c>
      <c r="B45" s="138"/>
      <c r="C45" s="138"/>
      <c r="D45" s="138"/>
      <c r="E45" s="138"/>
      <c r="F45" s="139"/>
      <c r="G45" s="138"/>
      <c r="H45" s="138"/>
      <c r="I45" s="138"/>
      <c r="J45" s="138"/>
      <c r="K45" s="139"/>
      <c r="L45" s="28"/>
      <c r="M45" s="28"/>
      <c r="N45" s="28"/>
      <c r="O45" s="28"/>
      <c r="P45" s="28"/>
      <c r="Q45" s="28"/>
      <c r="R45" s="28"/>
      <c r="S45" s="138"/>
      <c r="T45" s="138"/>
      <c r="U45" s="139"/>
      <c r="V45" s="138"/>
      <c r="W45" s="138"/>
      <c r="X45" s="138"/>
      <c r="Y45" s="138"/>
      <c r="Z45" s="138"/>
      <c r="AA45" s="138"/>
      <c r="AB45" s="138"/>
      <c r="AC45" s="138"/>
      <c r="AD45" s="140"/>
      <c r="AE45" s="28"/>
      <c r="AF45" s="28"/>
      <c r="AG45" s="28"/>
      <c r="AH45" s="28"/>
      <c r="AI45" s="28"/>
      <c r="AJ45" s="71"/>
      <c r="AK45" s="71"/>
      <c r="AL45" s="71"/>
      <c r="AM45" s="71"/>
      <c r="AN45" s="71"/>
      <c r="AO45" s="71"/>
      <c r="AP45" s="71"/>
      <c r="AQ45" s="71"/>
      <c r="AR45" s="71"/>
      <c r="AS45" s="71"/>
      <c r="AT45" s="71"/>
      <c r="AU45" s="71"/>
      <c r="AZ45" s="71"/>
    </row>
    <row r="46" spans="1:65">
      <c r="AZ46"/>
      <c r="BA46" s="86"/>
      <c r="BB46" s="86"/>
    </row>
    <row r="47" spans="1:65" ht="20.25" customHeight="1">
      <c r="A47" s="75" t="s">
        <v>81</v>
      </c>
      <c r="L47" s="85"/>
      <c r="M47" s="85"/>
      <c r="N47" s="85"/>
      <c r="O47" s="85"/>
      <c r="P47" s="85"/>
      <c r="Q47" s="85"/>
      <c r="R47" s="85"/>
      <c r="AZ47"/>
      <c r="BA47" s="86"/>
      <c r="BB47" s="86"/>
    </row>
    <row r="48" spans="1:65">
      <c r="A48" s="231" t="s">
        <v>62</v>
      </c>
      <c r="B48" s="229">
        <v>2005</v>
      </c>
      <c r="C48" s="229"/>
      <c r="D48" s="229"/>
      <c r="E48" s="230"/>
      <c r="F48" s="88"/>
      <c r="G48" s="228">
        <v>2006</v>
      </c>
      <c r="H48" s="229"/>
      <c r="I48" s="229"/>
      <c r="J48" s="230"/>
      <c r="K48" s="88"/>
      <c r="L48" s="228">
        <v>2007</v>
      </c>
      <c r="M48" s="229"/>
      <c r="N48" s="229"/>
      <c r="O48" s="230"/>
      <c r="P48" s="88"/>
      <c r="Q48" s="228">
        <v>2008</v>
      </c>
      <c r="R48" s="229"/>
      <c r="S48" s="229">
        <v>2006</v>
      </c>
      <c r="T48" s="230"/>
      <c r="U48" s="88"/>
      <c r="V48" s="228">
        <v>2009</v>
      </c>
      <c r="W48" s="229"/>
      <c r="X48" s="229">
        <v>2006</v>
      </c>
      <c r="Y48" s="230"/>
      <c r="Z48" s="89"/>
      <c r="AA48" s="228">
        <v>2010</v>
      </c>
      <c r="AB48" s="229"/>
      <c r="AC48" s="229">
        <v>2006</v>
      </c>
      <c r="AD48" s="230"/>
      <c r="AF48" s="228">
        <v>2011</v>
      </c>
      <c r="AG48" s="229"/>
      <c r="AH48" s="229">
        <v>2006</v>
      </c>
      <c r="AI48" s="230"/>
      <c r="AK48" s="228">
        <v>2012</v>
      </c>
      <c r="AL48" s="229"/>
      <c r="AM48" s="229">
        <v>2006</v>
      </c>
      <c r="AN48" s="230"/>
      <c r="AP48" s="228">
        <v>2013</v>
      </c>
      <c r="AQ48" s="229"/>
      <c r="AR48" s="229">
        <v>2006</v>
      </c>
      <c r="AS48" s="230"/>
      <c r="AU48" s="228">
        <v>2014</v>
      </c>
      <c r="AV48" s="229"/>
      <c r="AW48" s="229">
        <v>2006</v>
      </c>
      <c r="AX48" s="230"/>
      <c r="AZ48" s="228">
        <v>2015</v>
      </c>
      <c r="BA48" s="229"/>
      <c r="BB48" s="229">
        <v>2006</v>
      </c>
      <c r="BC48" s="230"/>
      <c r="BE48" s="228">
        <v>2016</v>
      </c>
      <c r="BF48" s="229"/>
      <c r="BG48" s="229">
        <v>2006</v>
      </c>
      <c r="BH48" s="230"/>
      <c r="BJ48" s="228">
        <v>2017</v>
      </c>
      <c r="BK48" s="229"/>
      <c r="BL48" s="229">
        <v>2006</v>
      </c>
      <c r="BM48" s="230"/>
    </row>
    <row r="49" spans="1:65" ht="36">
      <c r="A49" s="232"/>
      <c r="B49" s="91" t="s">
        <v>63</v>
      </c>
      <c r="C49" s="91" t="s">
        <v>64</v>
      </c>
      <c r="D49" s="91" t="s">
        <v>65</v>
      </c>
      <c r="E49" s="91" t="s">
        <v>66</v>
      </c>
      <c r="F49" s="78"/>
      <c r="G49" s="91" t="s">
        <v>63</v>
      </c>
      <c r="H49" s="91" t="s">
        <v>64</v>
      </c>
      <c r="I49" s="91" t="s">
        <v>65</v>
      </c>
      <c r="J49" s="91" t="s">
        <v>66</v>
      </c>
      <c r="K49" s="78"/>
      <c r="L49" s="91" t="s">
        <v>63</v>
      </c>
      <c r="M49" s="91" t="s">
        <v>64</v>
      </c>
      <c r="N49" s="91" t="s">
        <v>65</v>
      </c>
      <c r="O49" s="91" t="s">
        <v>66</v>
      </c>
      <c r="P49" s="78"/>
      <c r="Q49" s="91" t="s">
        <v>63</v>
      </c>
      <c r="R49" s="91" t="s">
        <v>64</v>
      </c>
      <c r="S49" s="91" t="s">
        <v>65</v>
      </c>
      <c r="T49" s="91" t="s">
        <v>66</v>
      </c>
      <c r="U49" s="78"/>
      <c r="V49" s="91" t="s">
        <v>63</v>
      </c>
      <c r="W49" s="91" t="s">
        <v>64</v>
      </c>
      <c r="X49" s="91" t="s">
        <v>65</v>
      </c>
      <c r="Y49" s="91" t="s">
        <v>66</v>
      </c>
      <c r="AA49" s="92" t="s">
        <v>63</v>
      </c>
      <c r="AB49" s="92" t="s">
        <v>64</v>
      </c>
      <c r="AC49" s="92" t="s">
        <v>65</v>
      </c>
      <c r="AD49" s="92" t="s">
        <v>66</v>
      </c>
      <c r="AF49" s="91" t="s">
        <v>63</v>
      </c>
      <c r="AG49" s="91" t="s">
        <v>64</v>
      </c>
      <c r="AH49" s="91" t="s">
        <v>65</v>
      </c>
      <c r="AI49" s="91" t="s">
        <v>66</v>
      </c>
      <c r="AK49" s="91" t="s">
        <v>63</v>
      </c>
      <c r="AL49" s="91" t="s">
        <v>64</v>
      </c>
      <c r="AM49" s="91" t="s">
        <v>65</v>
      </c>
      <c r="AN49" s="91" t="s">
        <v>66</v>
      </c>
      <c r="AP49" s="91" t="s">
        <v>63</v>
      </c>
      <c r="AQ49" s="91" t="s">
        <v>64</v>
      </c>
      <c r="AR49" s="91" t="s">
        <v>65</v>
      </c>
      <c r="AS49" s="91" t="s">
        <v>66</v>
      </c>
      <c r="AU49" s="91" t="s">
        <v>63</v>
      </c>
      <c r="AV49" s="91" t="s">
        <v>64</v>
      </c>
      <c r="AW49" s="91" t="s">
        <v>65</v>
      </c>
      <c r="AX49" s="91" t="s">
        <v>66</v>
      </c>
      <c r="AZ49" s="91" t="s">
        <v>63</v>
      </c>
      <c r="BA49" s="91" t="s">
        <v>64</v>
      </c>
      <c r="BB49" s="91" t="s">
        <v>65</v>
      </c>
      <c r="BC49" s="91" t="s">
        <v>66</v>
      </c>
      <c r="BE49" s="91" t="s">
        <v>63</v>
      </c>
      <c r="BF49" s="91" t="s">
        <v>64</v>
      </c>
      <c r="BG49" s="91" t="s">
        <v>65</v>
      </c>
      <c r="BH49" s="91" t="s">
        <v>66</v>
      </c>
      <c r="BJ49" s="91" t="s">
        <v>63</v>
      </c>
      <c r="BK49" s="91" t="s">
        <v>64</v>
      </c>
      <c r="BL49" s="91" t="s">
        <v>65</v>
      </c>
      <c r="BM49" s="91" t="s">
        <v>66</v>
      </c>
    </row>
    <row r="50" spans="1:65">
      <c r="A50" s="12" t="s">
        <v>13</v>
      </c>
      <c r="B50" s="48">
        <f>B7/E7</f>
        <v>0.31123535676251329</v>
      </c>
      <c r="C50" s="48">
        <f>C7/E7</f>
        <v>7.5346112886048991E-2</v>
      </c>
      <c r="D50" s="48">
        <f>D7/E7</f>
        <v>0.61341853035143767</v>
      </c>
      <c r="E50" s="48">
        <f>E7/E7</f>
        <v>1</v>
      </c>
      <c r="F50" s="93"/>
      <c r="G50" s="48">
        <f t="shared" ref="G50:G57" si="51">G7/J7</f>
        <v>0.33363636363636362</v>
      </c>
      <c r="H50" s="48">
        <f t="shared" ref="H50:H57" si="52">H7/J7</f>
        <v>8.6363636363636365E-2</v>
      </c>
      <c r="I50" s="48">
        <f t="shared" ref="I50:I57" si="53">I7/J7</f>
        <v>0.57999999999999996</v>
      </c>
      <c r="J50" s="48">
        <f t="shared" ref="J50:J57" si="54">J7/J7</f>
        <v>1</v>
      </c>
      <c r="K50" s="93"/>
      <c r="L50" s="48">
        <f t="shared" ref="L50:L57" si="55">L7/O7</f>
        <v>0.28097025700259892</v>
      </c>
      <c r="M50" s="48">
        <f t="shared" ref="M50:M57" si="56">M7/O7</f>
        <v>6.5838868033496964E-2</v>
      </c>
      <c r="N50" s="48">
        <f t="shared" ref="N50:N57" si="57">N7/O7</f>
        <v>0.65319087496390416</v>
      </c>
      <c r="O50" s="48">
        <f t="shared" ref="O50:O57" si="58">O7/O7</f>
        <v>1</v>
      </c>
      <c r="P50" s="93"/>
      <c r="Q50" s="48">
        <f>Q7/T7</f>
        <v>0.27951070336391437</v>
      </c>
      <c r="R50" s="48">
        <f>R7/T7</f>
        <v>0.10214067278287461</v>
      </c>
      <c r="S50" s="48">
        <f>S7/T7</f>
        <v>0.61834862385321099</v>
      </c>
      <c r="T50" s="48">
        <f>T7/T7</f>
        <v>1</v>
      </c>
      <c r="U50" s="141"/>
      <c r="V50" s="48">
        <f t="shared" ref="V50:V57" si="59">V7/Y7</f>
        <v>0.20129708156647544</v>
      </c>
      <c r="W50" s="48">
        <f t="shared" ref="W50:W57" si="60">W7/Y7</f>
        <v>0.12571713644300325</v>
      </c>
      <c r="X50" s="48">
        <f t="shared" ref="X50:X57" si="61">X7/Y7</f>
        <v>0.67298578199052128</v>
      </c>
      <c r="Y50" s="48">
        <f t="shared" ref="Y50:Y57" si="62">Y7/Y7</f>
        <v>1</v>
      </c>
      <c r="Z50" s="47"/>
      <c r="AA50" s="48">
        <f t="shared" ref="AA50:AA57" si="63">AA7/AD7</f>
        <v>0.14507658643326041</v>
      </c>
      <c r="AB50" s="48">
        <f t="shared" ref="AB50:AB57" si="64">AB7/AD7</f>
        <v>0.1389496717724289</v>
      </c>
      <c r="AC50" s="48">
        <f t="shared" ref="AC50:AC57" si="65">AC7/AD7</f>
        <v>0.71597374179431073</v>
      </c>
      <c r="AD50" s="48">
        <f t="shared" ref="AD50:AD57" si="66">AD7/AD7</f>
        <v>1</v>
      </c>
      <c r="AE50" s="94"/>
      <c r="AF50" s="48">
        <f t="shared" ref="AF50:AF57" si="67">AF7/AI7</f>
        <v>0.13695718190100212</v>
      </c>
      <c r="AG50" s="48">
        <f t="shared" ref="AG50:AG57" si="68">AG7/AI7</f>
        <v>0.19435165502581234</v>
      </c>
      <c r="AH50" s="48">
        <f t="shared" ref="AH50:AH57" si="69">AH7/AI7</f>
        <v>0.66869116307318555</v>
      </c>
      <c r="AI50" s="48">
        <f t="shared" ref="AI50:AI57" si="70">AI7/AI7</f>
        <v>1</v>
      </c>
      <c r="AK50" s="48">
        <f t="shared" ref="AK50:AK57" si="71">AK7/AN7</f>
        <v>8.9308996088657111E-2</v>
      </c>
      <c r="AL50" s="48">
        <f t="shared" ref="AL50:AL57" si="72">AL7/AN7</f>
        <v>9.5827900912646674E-2</v>
      </c>
      <c r="AM50" s="48">
        <f t="shared" ref="AM50:AM57" si="73">AM7/AN7</f>
        <v>0.81486310299869624</v>
      </c>
      <c r="AN50" s="48">
        <f t="shared" ref="AN50:AN57" si="74">AN7/AN7</f>
        <v>1</v>
      </c>
      <c r="AP50" s="48">
        <f t="shared" ref="AP50:AP57" si="75">AP7/AS7</f>
        <v>8.8888888888888892E-2</v>
      </c>
      <c r="AQ50" s="48">
        <f t="shared" ref="AQ50:AQ57" si="76">AQ7/AS7</f>
        <v>0.12191358024691358</v>
      </c>
      <c r="AR50" s="48">
        <f t="shared" ref="AR50:AR57" si="77">AR7/AS7</f>
        <v>0.78919753086419753</v>
      </c>
      <c r="AS50" s="48">
        <f t="shared" ref="AS50:AS57" si="78">AS7/AS7</f>
        <v>1</v>
      </c>
      <c r="AU50" s="48">
        <f t="shared" ref="AU50:AU57" si="79">AU7/AX7</f>
        <v>0.10410662824207492</v>
      </c>
      <c r="AV50" s="48">
        <f t="shared" ref="AV50:AV57" si="80">AV7/AX7</f>
        <v>0.16282420749279539</v>
      </c>
      <c r="AW50" s="48">
        <f t="shared" ref="AW50:AW57" si="81">AW7/AX7</f>
        <v>0.73306916426512969</v>
      </c>
      <c r="AX50" s="48">
        <f t="shared" ref="AX50:AX57" si="82">AX7/AX7</f>
        <v>1</v>
      </c>
      <c r="AZ50" s="48">
        <f t="shared" ref="AZ50:AZ57" si="83">AZ7/BC7</f>
        <v>5.252870754947471E-2</v>
      </c>
      <c r="BA50" s="48">
        <f t="shared" ref="BA50:BA57" si="84">BA7/BC7</f>
        <v>7.3295870999267043E-2</v>
      </c>
      <c r="BB50" s="48">
        <f t="shared" ref="BB50:BB57" si="85">BB7/BC7</f>
        <v>0.87417542145125826</v>
      </c>
      <c r="BC50" s="48">
        <f t="shared" ref="BC50:BC57" si="86">BC7/BC7</f>
        <v>1</v>
      </c>
      <c r="BE50" s="48">
        <f>(BE7/$BH$7)</f>
        <v>7.9707622694048033E-2</v>
      </c>
      <c r="BF50" s="48">
        <f>(BF7/$BH$7)</f>
        <v>0.15871910894535329</v>
      </c>
      <c r="BG50" s="48">
        <f>(BG7/$BH$7)</f>
        <v>0.76157326836059869</v>
      </c>
      <c r="BH50" s="48">
        <f>(BH7/$BH$7)</f>
        <v>1</v>
      </c>
      <c r="BJ50" s="48">
        <f>BJ7/$BM$7</f>
        <v>4.8418972332015808E-2</v>
      </c>
      <c r="BK50" s="48">
        <f t="shared" ref="BK50:BM50" si="87">BK7/$BM$7</f>
        <v>8.6709486166007904E-2</v>
      </c>
      <c r="BL50" s="48">
        <f t="shared" si="87"/>
        <v>0.86487154150197632</v>
      </c>
      <c r="BM50" s="48">
        <f t="shared" si="87"/>
        <v>1</v>
      </c>
    </row>
    <row r="51" spans="1:65">
      <c r="A51" s="97" t="s">
        <v>14</v>
      </c>
      <c r="B51" s="142">
        <f t="shared" ref="B51:B74" si="88">B8/E8</f>
        <v>0.30153846153846153</v>
      </c>
      <c r="C51" s="142">
        <f t="shared" ref="C51:C74" si="89">C8/E8</f>
        <v>7.0209790209790207E-2</v>
      </c>
      <c r="D51" s="142">
        <f t="shared" ref="D51:D74" si="90">D8/E8</f>
        <v>0.62825174825174823</v>
      </c>
      <c r="E51" s="142">
        <f t="shared" ref="E51:E74" si="91">E8/E8</f>
        <v>1</v>
      </c>
      <c r="F51" s="93"/>
      <c r="G51" s="142">
        <f t="shared" si="51"/>
        <v>0.32496653279785809</v>
      </c>
      <c r="H51" s="142">
        <f t="shared" si="52"/>
        <v>9.5381526104417677E-2</v>
      </c>
      <c r="I51" s="142">
        <f t="shared" si="53"/>
        <v>0.57965194109772422</v>
      </c>
      <c r="J51" s="142">
        <f t="shared" si="54"/>
        <v>1</v>
      </c>
      <c r="K51" s="93"/>
      <c r="L51" s="142">
        <f t="shared" si="55"/>
        <v>0.27320061255742728</v>
      </c>
      <c r="M51" s="142">
        <f t="shared" si="56"/>
        <v>5.7886676875957124E-2</v>
      </c>
      <c r="N51" s="142">
        <f t="shared" si="57"/>
        <v>0.66891271056661561</v>
      </c>
      <c r="O51" s="142">
        <f t="shared" si="58"/>
        <v>1</v>
      </c>
      <c r="P51" s="93"/>
      <c r="Q51" s="142">
        <f>Q8/T8</f>
        <v>0.2653253693806979</v>
      </c>
      <c r="R51" s="142">
        <f>R8/T8</f>
        <v>9.9025463690663312E-2</v>
      </c>
      <c r="S51" s="142">
        <f>S8/T8</f>
        <v>0.63564916692863882</v>
      </c>
      <c r="T51" s="142">
        <f>T8/T8</f>
        <v>1</v>
      </c>
      <c r="U51" s="141"/>
      <c r="V51" s="142">
        <f t="shared" si="59"/>
        <v>0.19629139072847682</v>
      </c>
      <c r="W51" s="142">
        <f t="shared" si="60"/>
        <v>0.13033112582781456</v>
      </c>
      <c r="X51" s="142">
        <f t="shared" si="61"/>
        <v>0.67337748344370862</v>
      </c>
      <c r="Y51" s="142">
        <f t="shared" si="62"/>
        <v>1</v>
      </c>
      <c r="Z51" s="47"/>
      <c r="AA51" s="142">
        <f t="shared" si="63"/>
        <v>0.14535941765241128</v>
      </c>
      <c r="AB51" s="142">
        <f t="shared" si="64"/>
        <v>0.14308462238398545</v>
      </c>
      <c r="AC51" s="142">
        <f t="shared" si="65"/>
        <v>0.71155595996360332</v>
      </c>
      <c r="AD51" s="142">
        <f t="shared" si="66"/>
        <v>1</v>
      </c>
      <c r="AE51" s="99"/>
      <c r="AF51" s="142">
        <f t="shared" si="67"/>
        <v>0.14725198755617006</v>
      </c>
      <c r="AG51" s="142">
        <f t="shared" si="68"/>
        <v>0.22122364327687521</v>
      </c>
      <c r="AH51" s="142">
        <f t="shared" si="69"/>
        <v>0.63152436916695476</v>
      </c>
      <c r="AI51" s="142">
        <f t="shared" si="70"/>
        <v>1</v>
      </c>
      <c r="AK51" s="142">
        <f t="shared" si="71"/>
        <v>8.7035358114233907E-2</v>
      </c>
      <c r="AL51" s="142">
        <f t="shared" si="72"/>
        <v>9.9048050770625562E-2</v>
      </c>
      <c r="AM51" s="142">
        <f t="shared" si="73"/>
        <v>0.81391659111514048</v>
      </c>
      <c r="AN51" s="142">
        <f t="shared" si="74"/>
        <v>1</v>
      </c>
      <c r="AP51" s="142">
        <f t="shared" si="75"/>
        <v>8.489634748272458E-2</v>
      </c>
      <c r="AQ51" s="142">
        <f t="shared" si="76"/>
        <v>0.12306679828891083</v>
      </c>
      <c r="AR51" s="142">
        <f t="shared" si="77"/>
        <v>0.79203685422836456</v>
      </c>
      <c r="AS51" s="142">
        <f t="shared" si="78"/>
        <v>1</v>
      </c>
      <c r="AU51" s="142">
        <f t="shared" si="79"/>
        <v>0.10571652310101801</v>
      </c>
      <c r="AV51" s="142">
        <f t="shared" si="80"/>
        <v>0.16601409553641347</v>
      </c>
      <c r="AW51" s="142">
        <f t="shared" si="81"/>
        <v>0.72826938136256847</v>
      </c>
      <c r="AX51" s="142">
        <f t="shared" si="82"/>
        <v>1</v>
      </c>
      <c r="AZ51" s="142">
        <f t="shared" si="83"/>
        <v>5.4625308811419158E-2</v>
      </c>
      <c r="BA51" s="142">
        <f t="shared" si="84"/>
        <v>8.1251715618995329E-2</v>
      </c>
      <c r="BB51" s="142">
        <f t="shared" si="85"/>
        <v>0.86412297556958551</v>
      </c>
      <c r="BC51" s="142">
        <f t="shared" si="86"/>
        <v>1</v>
      </c>
      <c r="BE51" s="142">
        <f>(BE8/$BH$8)</f>
        <v>7.5499092558983669E-2</v>
      </c>
      <c r="BF51" s="142">
        <f>(BF8/$BH$8)</f>
        <v>0.1560798548094374</v>
      </c>
      <c r="BG51" s="142">
        <f>(BG8/$BH$8)</f>
        <v>0.76842105263157889</v>
      </c>
      <c r="BH51" s="142">
        <f>(BH8/$BH$8)</f>
        <v>1</v>
      </c>
      <c r="BJ51" s="142">
        <f>BJ8/$BM$8</f>
        <v>5.3406466512702082E-2</v>
      </c>
      <c r="BK51" s="142">
        <f t="shared" ref="BK51:BM51" si="92">BK8/$BM$8</f>
        <v>9.4110854503464209E-2</v>
      </c>
      <c r="BL51" s="142">
        <f t="shared" si="92"/>
        <v>0.85248267898383367</v>
      </c>
      <c r="BM51" s="142">
        <f t="shared" si="92"/>
        <v>1</v>
      </c>
    </row>
    <row r="52" spans="1:65">
      <c r="A52" s="101" t="s">
        <v>40</v>
      </c>
      <c r="B52" s="143">
        <f t="shared" si="88"/>
        <v>0.63636363636363635</v>
      </c>
      <c r="C52" s="143">
        <f t="shared" si="89"/>
        <v>0</v>
      </c>
      <c r="D52" s="143">
        <f t="shared" si="90"/>
        <v>0.36363636363636365</v>
      </c>
      <c r="E52" s="143">
        <f t="shared" si="91"/>
        <v>1</v>
      </c>
      <c r="F52" s="93"/>
      <c r="G52" s="143">
        <f t="shared" si="51"/>
        <v>0.28813559322033899</v>
      </c>
      <c r="H52" s="143">
        <f t="shared" si="52"/>
        <v>0</v>
      </c>
      <c r="I52" s="143">
        <f t="shared" si="53"/>
        <v>0.71186440677966101</v>
      </c>
      <c r="J52" s="143">
        <f t="shared" si="54"/>
        <v>1</v>
      </c>
      <c r="K52" s="93"/>
      <c r="L52" s="143">
        <f t="shared" si="55"/>
        <v>9.375E-2</v>
      </c>
      <c r="M52" s="143">
        <f t="shared" si="56"/>
        <v>0.11458333333333333</v>
      </c>
      <c r="N52" s="143">
        <f t="shared" si="57"/>
        <v>0.79166666666666663</v>
      </c>
      <c r="O52" s="143">
        <f t="shared" si="58"/>
        <v>1</v>
      </c>
      <c r="P52" s="93"/>
      <c r="Q52" s="52" t="s">
        <v>67</v>
      </c>
      <c r="R52" s="52" t="s">
        <v>67</v>
      </c>
      <c r="S52" s="52" t="s">
        <v>67</v>
      </c>
      <c r="T52" s="52" t="s">
        <v>67</v>
      </c>
      <c r="U52" s="141"/>
      <c r="V52" s="143">
        <f t="shared" si="59"/>
        <v>0.15384615384615385</v>
      </c>
      <c r="W52" s="143">
        <f t="shared" si="60"/>
        <v>0.30769230769230771</v>
      </c>
      <c r="X52" s="143">
        <f t="shared" si="61"/>
        <v>0.53846153846153844</v>
      </c>
      <c r="Y52" s="143">
        <f t="shared" si="62"/>
        <v>1</v>
      </c>
      <c r="Z52" s="47"/>
      <c r="AA52" s="143">
        <f t="shared" si="63"/>
        <v>2.8571428571428571E-2</v>
      </c>
      <c r="AB52" s="143">
        <f t="shared" si="64"/>
        <v>0</v>
      </c>
      <c r="AC52" s="143">
        <f t="shared" si="65"/>
        <v>0.97142857142857142</v>
      </c>
      <c r="AD52" s="143">
        <f t="shared" si="66"/>
        <v>1</v>
      </c>
      <c r="AE52" s="39"/>
      <c r="AF52" s="143">
        <f t="shared" si="67"/>
        <v>0.28301886792452829</v>
      </c>
      <c r="AG52" s="143">
        <f t="shared" si="68"/>
        <v>0</v>
      </c>
      <c r="AH52" s="143">
        <f t="shared" si="69"/>
        <v>0.71698113207547165</v>
      </c>
      <c r="AI52" s="143">
        <f t="shared" si="70"/>
        <v>1</v>
      </c>
      <c r="AK52" s="143">
        <f t="shared" si="71"/>
        <v>0.52941176470588236</v>
      </c>
      <c r="AL52" s="143">
        <f t="shared" si="72"/>
        <v>0.11764705882352941</v>
      </c>
      <c r="AM52" s="143">
        <f t="shared" si="73"/>
        <v>0.35294117647058826</v>
      </c>
      <c r="AN52" s="143">
        <f t="shared" si="74"/>
        <v>1</v>
      </c>
      <c r="AP52" s="143">
        <f t="shared" si="75"/>
        <v>0.17741935483870969</v>
      </c>
      <c r="AQ52" s="143">
        <f t="shared" si="76"/>
        <v>0.33870967741935482</v>
      </c>
      <c r="AR52" s="143">
        <f t="shared" si="77"/>
        <v>0.4838709677419355</v>
      </c>
      <c r="AS52" s="143">
        <f t="shared" si="78"/>
        <v>1</v>
      </c>
      <c r="AU52" s="143">
        <f t="shared" si="79"/>
        <v>0.17857142857142858</v>
      </c>
      <c r="AV52" s="143">
        <f t="shared" si="80"/>
        <v>0.5</v>
      </c>
      <c r="AW52" s="143">
        <f t="shared" si="81"/>
        <v>0.32142857142857145</v>
      </c>
      <c r="AX52" s="143">
        <f t="shared" si="82"/>
        <v>1</v>
      </c>
      <c r="AZ52" s="143">
        <f t="shared" si="83"/>
        <v>8.3333333333333329E-2</v>
      </c>
      <c r="BA52" s="143">
        <f t="shared" si="84"/>
        <v>0.16666666666666666</v>
      </c>
      <c r="BB52" s="143">
        <f t="shared" si="85"/>
        <v>0.75</v>
      </c>
      <c r="BC52" s="143">
        <f t="shared" si="86"/>
        <v>1</v>
      </c>
      <c r="BE52" s="143">
        <f>(BE9/$BH$9)</f>
        <v>0.13513513513513514</v>
      </c>
      <c r="BF52" s="143">
        <f>(BF9/$BH$9)</f>
        <v>0.70270270270270274</v>
      </c>
      <c r="BG52" s="143">
        <f>(BG9/$BH$9)</f>
        <v>0.16216216216216217</v>
      </c>
      <c r="BH52" s="143">
        <f>(BH9/$BH$9)</f>
        <v>1</v>
      </c>
      <c r="BJ52" s="143">
        <f>BJ9/$BM$9</f>
        <v>4.1322314049586778E-3</v>
      </c>
      <c r="BK52" s="143">
        <f t="shared" ref="BK52:BM52" si="93">BK9/$BM$9</f>
        <v>2.8925619834710745E-2</v>
      </c>
      <c r="BL52" s="143">
        <f t="shared" si="93"/>
        <v>0.96694214876033058</v>
      </c>
      <c r="BM52" s="143">
        <f t="shared" si="93"/>
        <v>1</v>
      </c>
    </row>
    <row r="53" spans="1:65">
      <c r="A53" s="101" t="s">
        <v>15</v>
      </c>
      <c r="B53" s="143">
        <f t="shared" si="88"/>
        <v>0.44444444444444442</v>
      </c>
      <c r="C53" s="143">
        <f t="shared" si="89"/>
        <v>0.25396825396825395</v>
      </c>
      <c r="D53" s="143">
        <f t="shared" si="90"/>
        <v>0.30158730158730157</v>
      </c>
      <c r="E53" s="143">
        <f t="shared" si="91"/>
        <v>1</v>
      </c>
      <c r="F53" s="93"/>
      <c r="G53" s="143">
        <f t="shared" si="51"/>
        <v>0.58518518518518514</v>
      </c>
      <c r="H53" s="143">
        <f t="shared" si="52"/>
        <v>0</v>
      </c>
      <c r="I53" s="143">
        <f t="shared" si="53"/>
        <v>0.4148148148148148</v>
      </c>
      <c r="J53" s="143">
        <f t="shared" si="54"/>
        <v>1</v>
      </c>
      <c r="K53" s="93"/>
      <c r="L53" s="143">
        <f t="shared" si="55"/>
        <v>0.70588235294117652</v>
      </c>
      <c r="M53" s="143">
        <f t="shared" si="56"/>
        <v>0.27450980392156865</v>
      </c>
      <c r="N53" s="143">
        <f t="shared" si="57"/>
        <v>1.9607843137254902E-2</v>
      </c>
      <c r="O53" s="143">
        <f t="shared" si="58"/>
        <v>1</v>
      </c>
      <c r="P53" s="93"/>
      <c r="Q53" s="143">
        <f t="shared" ref="Q53:Q58" si="94">Q10/T10</f>
        <v>0.7865168539325843</v>
      </c>
      <c r="R53" s="143">
        <f t="shared" ref="R53:R58" si="95">R10/T10</f>
        <v>0.21348314606741572</v>
      </c>
      <c r="S53" s="143">
        <f t="shared" ref="S53:S58" si="96">S10/T10</f>
        <v>0</v>
      </c>
      <c r="T53" s="143">
        <f t="shared" ref="T53:T58" si="97">T10/T10</f>
        <v>1</v>
      </c>
      <c r="U53" s="141"/>
      <c r="V53" s="143">
        <f t="shared" si="59"/>
        <v>0.30769230769230771</v>
      </c>
      <c r="W53" s="143">
        <f t="shared" si="60"/>
        <v>0</v>
      </c>
      <c r="X53" s="143">
        <f t="shared" si="61"/>
        <v>0.69230769230769229</v>
      </c>
      <c r="Y53" s="143">
        <f t="shared" si="62"/>
        <v>1</v>
      </c>
      <c r="Z53" s="47"/>
      <c r="AA53" s="143">
        <f t="shared" si="63"/>
        <v>0.16546762589928057</v>
      </c>
      <c r="AB53" s="143">
        <f t="shared" si="64"/>
        <v>4.3165467625899283E-2</v>
      </c>
      <c r="AC53" s="143">
        <f t="shared" si="65"/>
        <v>0.79136690647482011</v>
      </c>
      <c r="AD53" s="143">
        <f t="shared" si="66"/>
        <v>1</v>
      </c>
      <c r="AE53" s="39"/>
      <c r="AF53" s="143">
        <f t="shared" si="67"/>
        <v>2.8818443804034581E-2</v>
      </c>
      <c r="AG53" s="143">
        <f t="shared" si="68"/>
        <v>0</v>
      </c>
      <c r="AH53" s="143">
        <f t="shared" si="69"/>
        <v>0.97118155619596547</v>
      </c>
      <c r="AI53" s="143">
        <f t="shared" si="70"/>
        <v>1</v>
      </c>
      <c r="AK53" s="143">
        <f t="shared" si="71"/>
        <v>0.10404624277456648</v>
      </c>
      <c r="AL53" s="143">
        <f t="shared" si="72"/>
        <v>1.1560693641618497E-2</v>
      </c>
      <c r="AM53" s="143">
        <f t="shared" si="73"/>
        <v>0.88439306358381498</v>
      </c>
      <c r="AN53" s="143">
        <f t="shared" si="74"/>
        <v>1</v>
      </c>
      <c r="AP53" s="143">
        <f t="shared" si="75"/>
        <v>0.1366906474820144</v>
      </c>
      <c r="AQ53" s="143">
        <f t="shared" si="76"/>
        <v>0</v>
      </c>
      <c r="AR53" s="143">
        <f t="shared" si="77"/>
        <v>0.86330935251798557</v>
      </c>
      <c r="AS53" s="143">
        <f t="shared" si="78"/>
        <v>1</v>
      </c>
      <c r="AU53" s="143">
        <f t="shared" si="79"/>
        <v>5.4216867469879519E-2</v>
      </c>
      <c r="AV53" s="143">
        <f t="shared" si="80"/>
        <v>0</v>
      </c>
      <c r="AW53" s="143">
        <f t="shared" si="81"/>
        <v>0.94578313253012047</v>
      </c>
      <c r="AX53" s="143">
        <f t="shared" si="82"/>
        <v>1</v>
      </c>
      <c r="AZ53" s="143">
        <f t="shared" si="83"/>
        <v>3.2863849765258218E-2</v>
      </c>
      <c r="BA53" s="143">
        <f t="shared" si="84"/>
        <v>0</v>
      </c>
      <c r="BB53" s="143">
        <f t="shared" si="85"/>
        <v>0.96713615023474175</v>
      </c>
      <c r="BC53" s="143">
        <f t="shared" si="86"/>
        <v>1</v>
      </c>
      <c r="BE53" s="143">
        <f>(BE10/$BH$10)</f>
        <v>0.19753086419753085</v>
      </c>
      <c r="BF53" s="143">
        <f>(BF10/$BH$10)</f>
        <v>0</v>
      </c>
      <c r="BG53" s="143">
        <f>(BG10/$BH$10)</f>
        <v>0.80246913580246915</v>
      </c>
      <c r="BH53" s="143">
        <f>(BH10/$BH$10)</f>
        <v>1</v>
      </c>
      <c r="BJ53" s="143">
        <f>BJ10/$BM$10</f>
        <v>2.9239766081871343E-2</v>
      </c>
      <c r="BK53" s="143">
        <f t="shared" ref="BK53:BM53" si="98">BK10/$BM$10</f>
        <v>5.2631578947368418E-2</v>
      </c>
      <c r="BL53" s="143">
        <f t="shared" si="98"/>
        <v>0.91812865497076024</v>
      </c>
      <c r="BM53" s="143">
        <f t="shared" si="98"/>
        <v>1</v>
      </c>
    </row>
    <row r="54" spans="1:65">
      <c r="A54" s="13" t="s">
        <v>16</v>
      </c>
      <c r="B54" s="55">
        <f t="shared" si="88"/>
        <v>0.49661908339594291</v>
      </c>
      <c r="C54" s="55">
        <f t="shared" si="89"/>
        <v>0.1720510894064613</v>
      </c>
      <c r="D54" s="55">
        <f t="shared" si="90"/>
        <v>0.33132982719759579</v>
      </c>
      <c r="E54" s="55">
        <f t="shared" si="91"/>
        <v>1</v>
      </c>
      <c r="F54" s="78"/>
      <c r="G54" s="55">
        <f t="shared" si="51"/>
        <v>0.4414191419141914</v>
      </c>
      <c r="H54" s="55">
        <f t="shared" si="52"/>
        <v>0.11056105610561057</v>
      </c>
      <c r="I54" s="55">
        <f t="shared" si="53"/>
        <v>0.44801980198019803</v>
      </c>
      <c r="J54" s="55">
        <f t="shared" si="54"/>
        <v>1</v>
      </c>
      <c r="K54" s="78"/>
      <c r="L54" s="55">
        <f t="shared" si="55"/>
        <v>0.48140495867768596</v>
      </c>
      <c r="M54" s="55">
        <f t="shared" si="56"/>
        <v>0.19731404958677687</v>
      </c>
      <c r="N54" s="55">
        <f t="shared" si="57"/>
        <v>0.3212809917355372</v>
      </c>
      <c r="O54" s="55">
        <f t="shared" si="58"/>
        <v>1</v>
      </c>
      <c r="P54" s="106"/>
      <c r="Q54" s="55">
        <f t="shared" si="94"/>
        <v>0.50840336134453779</v>
      </c>
      <c r="R54" s="55">
        <f t="shared" si="95"/>
        <v>0.28823529411764703</v>
      </c>
      <c r="S54" s="55">
        <f t="shared" si="96"/>
        <v>0.99663865546218489</v>
      </c>
      <c r="T54" s="55">
        <f t="shared" si="97"/>
        <v>1</v>
      </c>
      <c r="U54" s="144"/>
      <c r="V54" s="55">
        <f t="shared" si="59"/>
        <v>0.66257668711656437</v>
      </c>
      <c r="W54" s="55">
        <f t="shared" si="60"/>
        <v>0.34969325153374231</v>
      </c>
      <c r="X54" s="55">
        <f t="shared" si="61"/>
        <v>0.60429447852760731</v>
      </c>
      <c r="Y54" s="55">
        <f t="shared" si="62"/>
        <v>1</v>
      </c>
      <c r="Z54" s="47"/>
      <c r="AA54" s="55">
        <f t="shared" si="63"/>
        <v>0.5365269461077844</v>
      </c>
      <c r="AB54" s="55">
        <f t="shared" si="64"/>
        <v>0.15568862275449102</v>
      </c>
      <c r="AC54" s="55">
        <f t="shared" si="65"/>
        <v>0.30778443113772452</v>
      </c>
      <c r="AD54" s="55">
        <f t="shared" si="66"/>
        <v>1</v>
      </c>
      <c r="AE54" s="39"/>
      <c r="AF54" s="55">
        <f t="shared" si="67"/>
        <v>0.26583407671721676</v>
      </c>
      <c r="AG54" s="55">
        <f t="shared" si="68"/>
        <v>0.23550401427297057</v>
      </c>
      <c r="AH54" s="55">
        <f t="shared" si="69"/>
        <v>0.49866190900981266</v>
      </c>
      <c r="AI54" s="55">
        <f t="shared" si="70"/>
        <v>1</v>
      </c>
      <c r="AK54" s="55">
        <f t="shared" si="71"/>
        <v>0.32647814910025708</v>
      </c>
      <c r="AL54" s="55">
        <f t="shared" si="72"/>
        <v>0.2236503856041131</v>
      </c>
      <c r="AM54" s="55">
        <f t="shared" si="73"/>
        <v>0.44987146529562982</v>
      </c>
      <c r="AN54" s="55">
        <f t="shared" si="74"/>
        <v>1</v>
      </c>
      <c r="AP54" s="55">
        <f t="shared" si="75"/>
        <v>0.26074498567335241</v>
      </c>
      <c r="AQ54" s="55">
        <f t="shared" si="76"/>
        <v>0.16905444126074498</v>
      </c>
      <c r="AR54" s="55">
        <f t="shared" si="77"/>
        <v>0.57020057306590255</v>
      </c>
      <c r="AS54" s="55">
        <f t="shared" si="78"/>
        <v>1</v>
      </c>
      <c r="AU54" s="55">
        <f t="shared" si="79"/>
        <v>0.16358325219084713</v>
      </c>
      <c r="AV54" s="55">
        <f t="shared" si="80"/>
        <v>0.14897760467380722</v>
      </c>
      <c r="AW54" s="55">
        <f t="shared" si="81"/>
        <v>0.68743914313534571</v>
      </c>
      <c r="AX54" s="55">
        <f t="shared" si="82"/>
        <v>1</v>
      </c>
      <c r="AZ54" s="55">
        <f t="shared" si="83"/>
        <v>0.26616915422885573</v>
      </c>
      <c r="BA54" s="55">
        <f t="shared" si="84"/>
        <v>9.950248756218906E-2</v>
      </c>
      <c r="BB54" s="55">
        <f t="shared" si="85"/>
        <v>0.63432835820895528</v>
      </c>
      <c r="BC54" s="55">
        <f t="shared" si="86"/>
        <v>1</v>
      </c>
      <c r="BE54" s="55">
        <f>(BE11/$BH$11)</f>
        <v>0.14130434782608695</v>
      </c>
      <c r="BF54" s="55">
        <f>(BF11/$BH$11)</f>
        <v>8.3850931677018639E-2</v>
      </c>
      <c r="BG54" s="55">
        <f>(BG11/$BH$11)</f>
        <v>0.77484472049689446</v>
      </c>
      <c r="BH54" s="55">
        <f>(BH11/$BH$11)</f>
        <v>1</v>
      </c>
      <c r="BJ54" s="55">
        <f>BJ11/$BM$11</f>
        <v>9.5162986330178764E-2</v>
      </c>
      <c r="BK54" s="55">
        <f t="shared" ref="BK54:BM54" si="99">BK11/$BM$11</f>
        <v>0.11514195583596215</v>
      </c>
      <c r="BL54" s="55">
        <f t="shared" si="99"/>
        <v>0.78969505783385907</v>
      </c>
      <c r="BM54" s="55">
        <f t="shared" si="99"/>
        <v>1</v>
      </c>
    </row>
    <row r="55" spans="1:65">
      <c r="A55" s="14" t="s">
        <v>17</v>
      </c>
      <c r="B55" s="57">
        <f t="shared" si="88"/>
        <v>0.96420581655480986</v>
      </c>
      <c r="C55" s="57">
        <f t="shared" si="89"/>
        <v>8.948545861297539E-3</v>
      </c>
      <c r="D55" s="57">
        <f t="shared" si="90"/>
        <v>2.6845637583892617E-2</v>
      </c>
      <c r="E55" s="57">
        <f t="shared" si="91"/>
        <v>1</v>
      </c>
      <c r="F55" s="78"/>
      <c r="G55" s="57">
        <f t="shared" si="51"/>
        <v>0.87012987012987009</v>
      </c>
      <c r="H55" s="57">
        <f t="shared" si="52"/>
        <v>3.0303030303030304E-2</v>
      </c>
      <c r="I55" s="57">
        <f t="shared" si="53"/>
        <v>9.9567099567099568E-2</v>
      </c>
      <c r="J55" s="57">
        <f t="shared" si="54"/>
        <v>1</v>
      </c>
      <c r="K55" s="78"/>
      <c r="L55" s="57">
        <f t="shared" si="55"/>
        <v>0.8414414414414414</v>
      </c>
      <c r="M55" s="57">
        <f t="shared" si="56"/>
        <v>4.6846846846846847E-2</v>
      </c>
      <c r="N55" s="57">
        <f t="shared" si="57"/>
        <v>0.11171171171171171</v>
      </c>
      <c r="O55" s="57">
        <f t="shared" si="58"/>
        <v>1</v>
      </c>
      <c r="P55" s="106"/>
      <c r="Q55" s="57">
        <f t="shared" si="94"/>
        <v>0.80904522613065322</v>
      </c>
      <c r="R55" s="57">
        <f t="shared" si="95"/>
        <v>8.3752093802345065E-2</v>
      </c>
      <c r="S55" s="57">
        <f t="shared" si="96"/>
        <v>0.10720268006700168</v>
      </c>
      <c r="T55" s="57">
        <f t="shared" si="97"/>
        <v>1</v>
      </c>
      <c r="U55" s="144"/>
      <c r="V55" s="57">
        <f t="shared" si="59"/>
        <v>0.71786310517529217</v>
      </c>
      <c r="W55" s="57">
        <f t="shared" si="60"/>
        <v>0.14357262103505844</v>
      </c>
      <c r="X55" s="57">
        <f t="shared" si="61"/>
        <v>0.13856427378964942</v>
      </c>
      <c r="Y55" s="57">
        <f t="shared" si="62"/>
        <v>1</v>
      </c>
      <c r="Z55" s="47"/>
      <c r="AA55" s="57">
        <f t="shared" si="63"/>
        <v>0.63478260869565217</v>
      </c>
      <c r="AB55" s="57">
        <f t="shared" si="64"/>
        <v>0.24347826086956523</v>
      </c>
      <c r="AC55" s="57">
        <f t="shared" si="65"/>
        <v>0.12173913043478261</v>
      </c>
      <c r="AD55" s="57">
        <f t="shared" si="66"/>
        <v>1</v>
      </c>
      <c r="AE55" s="39"/>
      <c r="AF55" s="57">
        <f t="shared" si="67"/>
        <v>0.62480127186009538</v>
      </c>
      <c r="AG55" s="57">
        <f t="shared" si="68"/>
        <v>0.15580286168521462</v>
      </c>
      <c r="AH55" s="57">
        <f t="shared" si="69"/>
        <v>0.21939586645468998</v>
      </c>
      <c r="AI55" s="57">
        <f t="shared" si="70"/>
        <v>1</v>
      </c>
      <c r="AK55" s="57">
        <f t="shared" si="71"/>
        <v>0.64</v>
      </c>
      <c r="AL55" s="57">
        <f t="shared" si="72"/>
        <v>0.15304347826086956</v>
      </c>
      <c r="AM55" s="57">
        <f t="shared" si="73"/>
        <v>0.20695652173913043</v>
      </c>
      <c r="AN55" s="57">
        <f t="shared" si="74"/>
        <v>1</v>
      </c>
      <c r="AP55" s="57">
        <f t="shared" si="75"/>
        <v>0.72995780590717296</v>
      </c>
      <c r="AQ55" s="57">
        <f t="shared" si="76"/>
        <v>0.16455696202531644</v>
      </c>
      <c r="AR55" s="57">
        <f t="shared" si="77"/>
        <v>0.10548523206751055</v>
      </c>
      <c r="AS55" s="57">
        <f t="shared" si="78"/>
        <v>1</v>
      </c>
      <c r="AU55" s="57">
        <f t="shared" si="79"/>
        <v>0.65263157894736845</v>
      </c>
      <c r="AV55" s="57">
        <f t="shared" si="80"/>
        <v>0.17684210526315788</v>
      </c>
      <c r="AW55" s="57">
        <f t="shared" si="81"/>
        <v>0.17052631578947369</v>
      </c>
      <c r="AX55" s="57">
        <f t="shared" si="82"/>
        <v>1</v>
      </c>
      <c r="AZ55" s="57">
        <f t="shared" si="83"/>
        <v>0.74925373134328355</v>
      </c>
      <c r="BA55" s="57">
        <f t="shared" si="84"/>
        <v>0.17313432835820897</v>
      </c>
      <c r="BB55" s="57">
        <f t="shared" si="85"/>
        <v>7.7611940298507459E-2</v>
      </c>
      <c r="BC55" s="57">
        <f t="shared" si="86"/>
        <v>1</v>
      </c>
      <c r="BE55" s="57">
        <f>(BE12/$BH$12)</f>
        <v>0.78190255220417637</v>
      </c>
      <c r="BF55" s="57">
        <f>(BF12/$BH$12)</f>
        <v>0.15777262180974477</v>
      </c>
      <c r="BG55" s="57">
        <f>(BG12/$BH$12)</f>
        <v>6.0324825986078884E-2</v>
      </c>
      <c r="BH55" s="57">
        <f>(BH12/$BH$12)</f>
        <v>1</v>
      </c>
      <c r="BJ55" s="57">
        <f>BJ12/$BM$12</f>
        <v>0.75311720698254359</v>
      </c>
      <c r="BK55" s="57">
        <f t="shared" ref="BK55:BM55" si="100">BK12/$BM$12</f>
        <v>0.1745635910224439</v>
      </c>
      <c r="BL55" s="57">
        <f t="shared" si="100"/>
        <v>7.2319201995012475E-2</v>
      </c>
      <c r="BM55" s="57">
        <f t="shared" si="100"/>
        <v>1</v>
      </c>
    </row>
    <row r="56" spans="1:65">
      <c r="A56" s="8" t="s">
        <v>41</v>
      </c>
      <c r="B56" s="52">
        <f t="shared" si="88"/>
        <v>1</v>
      </c>
      <c r="C56" s="52">
        <f t="shared" si="89"/>
        <v>0</v>
      </c>
      <c r="D56" s="52">
        <f t="shared" si="90"/>
        <v>0</v>
      </c>
      <c r="E56" s="52">
        <f t="shared" si="91"/>
        <v>1</v>
      </c>
      <c r="F56" s="78"/>
      <c r="G56" s="52">
        <f t="shared" si="51"/>
        <v>1</v>
      </c>
      <c r="H56" s="52">
        <f t="shared" si="52"/>
        <v>0</v>
      </c>
      <c r="I56" s="52">
        <f t="shared" si="53"/>
        <v>0</v>
      </c>
      <c r="J56" s="52">
        <f t="shared" si="54"/>
        <v>1</v>
      </c>
      <c r="K56" s="78"/>
      <c r="L56" s="52">
        <f t="shared" si="55"/>
        <v>1</v>
      </c>
      <c r="M56" s="52">
        <f t="shared" si="56"/>
        <v>0</v>
      </c>
      <c r="N56" s="52">
        <f t="shared" si="57"/>
        <v>0</v>
      </c>
      <c r="O56" s="52">
        <f t="shared" si="58"/>
        <v>1</v>
      </c>
      <c r="P56" s="106"/>
      <c r="Q56" s="52">
        <f t="shared" si="94"/>
        <v>1</v>
      </c>
      <c r="R56" s="52">
        <f t="shared" si="95"/>
        <v>0</v>
      </c>
      <c r="S56" s="52">
        <f t="shared" si="96"/>
        <v>0</v>
      </c>
      <c r="T56" s="52">
        <f t="shared" si="97"/>
        <v>1</v>
      </c>
      <c r="U56" s="144"/>
      <c r="V56" s="52">
        <f t="shared" si="59"/>
        <v>0.9375</v>
      </c>
      <c r="W56" s="52">
        <f t="shared" si="60"/>
        <v>6.25E-2</v>
      </c>
      <c r="X56" s="52">
        <f t="shared" si="61"/>
        <v>0</v>
      </c>
      <c r="Y56" s="52">
        <f t="shared" si="62"/>
        <v>1</v>
      </c>
      <c r="Z56" s="47"/>
      <c r="AA56" s="52">
        <f t="shared" si="63"/>
        <v>1</v>
      </c>
      <c r="AB56" s="52">
        <f t="shared" si="64"/>
        <v>0</v>
      </c>
      <c r="AC56" s="52">
        <f t="shared" si="65"/>
        <v>0</v>
      </c>
      <c r="AD56" s="52">
        <f t="shared" si="66"/>
        <v>1</v>
      </c>
      <c r="AE56" s="39"/>
      <c r="AF56" s="52">
        <f t="shared" si="67"/>
        <v>1</v>
      </c>
      <c r="AG56" s="52">
        <f t="shared" si="68"/>
        <v>0</v>
      </c>
      <c r="AH56" s="52">
        <f t="shared" si="69"/>
        <v>0</v>
      </c>
      <c r="AI56" s="52">
        <f t="shared" si="70"/>
        <v>1</v>
      </c>
      <c r="AK56" s="52">
        <f t="shared" si="71"/>
        <v>0.72413793103448276</v>
      </c>
      <c r="AL56" s="52">
        <f t="shared" si="72"/>
        <v>0.20689655172413793</v>
      </c>
      <c r="AM56" s="52">
        <f t="shared" si="73"/>
        <v>6.8965517241379309E-2</v>
      </c>
      <c r="AN56" s="52">
        <f t="shared" si="74"/>
        <v>1</v>
      </c>
      <c r="AP56" s="52">
        <f t="shared" si="75"/>
        <v>0.72727272727272729</v>
      </c>
      <c r="AQ56" s="52">
        <f t="shared" si="76"/>
        <v>0.12121212121212122</v>
      </c>
      <c r="AR56" s="52">
        <f t="shared" si="77"/>
        <v>0.15151515151515152</v>
      </c>
      <c r="AS56" s="52">
        <f t="shared" si="78"/>
        <v>1</v>
      </c>
      <c r="AU56" s="52">
        <f t="shared" si="79"/>
        <v>0.86363636363636365</v>
      </c>
      <c r="AV56" s="52">
        <f t="shared" si="80"/>
        <v>9.0909090909090912E-2</v>
      </c>
      <c r="AW56" s="52">
        <f t="shared" si="81"/>
        <v>4.5454545454545456E-2</v>
      </c>
      <c r="AX56" s="52">
        <f t="shared" si="82"/>
        <v>1</v>
      </c>
      <c r="AZ56" s="52">
        <f t="shared" si="83"/>
        <v>0.84210526315789469</v>
      </c>
      <c r="BA56" s="52">
        <f t="shared" si="84"/>
        <v>0.10526315789473684</v>
      </c>
      <c r="BB56" s="52">
        <f t="shared" si="85"/>
        <v>5.2631578947368418E-2</v>
      </c>
      <c r="BC56" s="52">
        <f t="shared" si="86"/>
        <v>1</v>
      </c>
      <c r="BE56" s="52">
        <f>(BE13/$BH$13)</f>
        <v>1</v>
      </c>
      <c r="BF56" s="52">
        <f>(BF13/$BH$13)</f>
        <v>0</v>
      </c>
      <c r="BG56" s="52">
        <f>(BG13/$BH$13)</f>
        <v>0</v>
      </c>
      <c r="BH56" s="52">
        <f>(BH13/$BH$13)</f>
        <v>1</v>
      </c>
      <c r="BJ56" s="52">
        <f>BJ13/BM13</f>
        <v>0.88235294117647056</v>
      </c>
      <c r="BK56" s="52">
        <f>BK13/BM13</f>
        <v>0.11764705882352941</v>
      </c>
      <c r="BL56" s="52">
        <f>BL13/BM13</f>
        <v>0</v>
      </c>
      <c r="BM56" s="52">
        <f>BM13/BM13</f>
        <v>1</v>
      </c>
    </row>
    <row r="57" spans="1:65">
      <c r="A57" s="8" t="s">
        <v>18</v>
      </c>
      <c r="B57" s="52">
        <f t="shared" si="88"/>
        <v>1</v>
      </c>
      <c r="C57" s="52">
        <f t="shared" si="89"/>
        <v>0</v>
      </c>
      <c r="D57" s="52">
        <f t="shared" si="90"/>
        <v>0</v>
      </c>
      <c r="E57" s="52">
        <f t="shared" si="91"/>
        <v>1</v>
      </c>
      <c r="F57" s="78"/>
      <c r="G57" s="52">
        <f t="shared" si="51"/>
        <v>0.97826086956521741</v>
      </c>
      <c r="H57" s="52">
        <f t="shared" si="52"/>
        <v>0</v>
      </c>
      <c r="I57" s="52">
        <f t="shared" si="53"/>
        <v>2.1739130434782608E-2</v>
      </c>
      <c r="J57" s="52">
        <f t="shared" si="54"/>
        <v>1</v>
      </c>
      <c r="K57" s="78"/>
      <c r="L57" s="52">
        <f t="shared" si="55"/>
        <v>1</v>
      </c>
      <c r="M57" s="52">
        <f t="shared" si="56"/>
        <v>0</v>
      </c>
      <c r="N57" s="52">
        <f t="shared" si="57"/>
        <v>0</v>
      </c>
      <c r="O57" s="52">
        <f t="shared" si="58"/>
        <v>1</v>
      </c>
      <c r="P57" s="106"/>
      <c r="Q57" s="52">
        <f t="shared" si="94"/>
        <v>1</v>
      </c>
      <c r="R57" s="52">
        <f t="shared" si="95"/>
        <v>0</v>
      </c>
      <c r="S57" s="52">
        <f t="shared" si="96"/>
        <v>0</v>
      </c>
      <c r="T57" s="52">
        <f t="shared" si="97"/>
        <v>1</v>
      </c>
      <c r="U57" s="144"/>
      <c r="V57" s="52">
        <f t="shared" si="59"/>
        <v>0.91489361702127658</v>
      </c>
      <c r="W57" s="52">
        <f t="shared" si="60"/>
        <v>0</v>
      </c>
      <c r="X57" s="52">
        <f t="shared" si="61"/>
        <v>8.5106382978723402E-2</v>
      </c>
      <c r="Y57" s="52">
        <f t="shared" si="62"/>
        <v>1</v>
      </c>
      <c r="Z57" s="47"/>
      <c r="AA57" s="52">
        <f t="shared" si="63"/>
        <v>1</v>
      </c>
      <c r="AB57" s="52">
        <f t="shared" si="64"/>
        <v>0</v>
      </c>
      <c r="AC57" s="52">
        <f t="shared" si="65"/>
        <v>0</v>
      </c>
      <c r="AD57" s="52">
        <f t="shared" si="66"/>
        <v>1</v>
      </c>
      <c r="AE57" s="39"/>
      <c r="AF57" s="52">
        <f t="shared" si="67"/>
        <v>0.38541666666666669</v>
      </c>
      <c r="AG57" s="52">
        <f t="shared" si="68"/>
        <v>0</v>
      </c>
      <c r="AH57" s="52">
        <f t="shared" si="69"/>
        <v>0.61458333333333337</v>
      </c>
      <c r="AI57" s="52">
        <f t="shared" si="70"/>
        <v>1</v>
      </c>
      <c r="AK57" s="52">
        <f t="shared" si="71"/>
        <v>1</v>
      </c>
      <c r="AL57" s="52">
        <f t="shared" si="72"/>
        <v>0</v>
      </c>
      <c r="AM57" s="52">
        <f t="shared" si="73"/>
        <v>0</v>
      </c>
      <c r="AN57" s="52">
        <f t="shared" si="74"/>
        <v>1</v>
      </c>
      <c r="AP57" s="52">
        <f t="shared" si="75"/>
        <v>0.97435897435897434</v>
      </c>
      <c r="AQ57" s="52">
        <f t="shared" si="76"/>
        <v>0</v>
      </c>
      <c r="AR57" s="52">
        <f t="shared" si="77"/>
        <v>2.564102564102564E-2</v>
      </c>
      <c r="AS57" s="52">
        <f t="shared" si="78"/>
        <v>1</v>
      </c>
      <c r="AU57" s="52">
        <f t="shared" si="79"/>
        <v>0.51724137931034486</v>
      </c>
      <c r="AV57" s="52">
        <f t="shared" si="80"/>
        <v>0</v>
      </c>
      <c r="AW57" s="52">
        <f t="shared" si="81"/>
        <v>0.48275862068965519</v>
      </c>
      <c r="AX57" s="52">
        <f t="shared" si="82"/>
        <v>1</v>
      </c>
      <c r="AZ57" s="52">
        <f t="shared" si="83"/>
        <v>1</v>
      </c>
      <c r="BA57" s="52">
        <f t="shared" si="84"/>
        <v>0</v>
      </c>
      <c r="BB57" s="52">
        <f t="shared" si="85"/>
        <v>0</v>
      </c>
      <c r="BC57" s="52">
        <f t="shared" si="86"/>
        <v>1</v>
      </c>
      <c r="BE57" s="52">
        <f>(BE14/$BH$14)</f>
        <v>0.93877551020408168</v>
      </c>
      <c r="BF57" s="52">
        <f>(BF14/$BH$14)</f>
        <v>4.0816326530612242E-2</v>
      </c>
      <c r="BG57" s="52">
        <f>(BG14/$BH$14)</f>
        <v>2.0408163265306121E-2</v>
      </c>
      <c r="BH57" s="52">
        <f>(BH14/$BH$14)</f>
        <v>1</v>
      </c>
      <c r="BJ57" s="52">
        <f t="shared" ref="BJ57:BJ64" si="101">BJ14/BM14</f>
        <v>1</v>
      </c>
      <c r="BK57" s="52">
        <f t="shared" ref="BK57:BK64" si="102">BK14/BM14</f>
        <v>0</v>
      </c>
      <c r="BL57" s="52">
        <f t="shared" ref="BL57:BL64" si="103">BL14/BM14</f>
        <v>0</v>
      </c>
      <c r="BM57" s="52">
        <f t="shared" ref="BM57:BM64" si="104">BM14/BM14</f>
        <v>1</v>
      </c>
    </row>
    <row r="58" spans="1:65">
      <c r="A58" s="8" t="s">
        <v>19</v>
      </c>
      <c r="B58" s="52">
        <f t="shared" si="88"/>
        <v>1</v>
      </c>
      <c r="C58" s="52">
        <f t="shared" si="89"/>
        <v>0</v>
      </c>
      <c r="D58" s="52">
        <f t="shared" si="90"/>
        <v>0</v>
      </c>
      <c r="E58" s="52">
        <f t="shared" si="91"/>
        <v>1</v>
      </c>
      <c r="F58" s="78"/>
      <c r="G58" s="52" t="s">
        <v>67</v>
      </c>
      <c r="H58" s="52" t="s">
        <v>67</v>
      </c>
      <c r="I58" s="52" t="s">
        <v>67</v>
      </c>
      <c r="J58" s="52" t="s">
        <v>67</v>
      </c>
      <c r="K58" s="78"/>
      <c r="L58" s="52" t="s">
        <v>67</v>
      </c>
      <c r="M58" s="52" t="s">
        <v>67</v>
      </c>
      <c r="N58" s="52" t="s">
        <v>67</v>
      </c>
      <c r="O58" s="52" t="s">
        <v>67</v>
      </c>
      <c r="P58" s="106"/>
      <c r="Q58" s="52">
        <f t="shared" si="94"/>
        <v>1</v>
      </c>
      <c r="R58" s="52">
        <f t="shared" si="95"/>
        <v>0</v>
      </c>
      <c r="S58" s="52">
        <f t="shared" si="96"/>
        <v>0</v>
      </c>
      <c r="T58" s="52">
        <f t="shared" si="97"/>
        <v>1</v>
      </c>
      <c r="U58" s="144"/>
      <c r="V58" s="52" t="s">
        <v>67</v>
      </c>
      <c r="W58" s="52" t="s">
        <v>67</v>
      </c>
      <c r="X58" s="52" t="s">
        <v>67</v>
      </c>
      <c r="Y58" s="52" t="s">
        <v>67</v>
      </c>
      <c r="Z58" s="78"/>
      <c r="AA58" s="52" t="s">
        <v>67</v>
      </c>
      <c r="AB58" s="52" t="s">
        <v>67</v>
      </c>
      <c r="AC58" s="52" t="s">
        <v>67</v>
      </c>
      <c r="AD58" s="52" t="s">
        <v>67</v>
      </c>
      <c r="AE58" s="39"/>
      <c r="AF58" s="52" t="s">
        <v>67</v>
      </c>
      <c r="AG58" s="52" t="s">
        <v>67</v>
      </c>
      <c r="AH58" s="52" t="s">
        <v>67</v>
      </c>
      <c r="AI58" s="52" t="s">
        <v>67</v>
      </c>
      <c r="AK58" s="52" t="s">
        <v>67</v>
      </c>
      <c r="AL58" s="52" t="s">
        <v>67</v>
      </c>
      <c r="AM58" s="52" t="s">
        <v>67</v>
      </c>
      <c r="AN58" s="52" t="s">
        <v>67</v>
      </c>
      <c r="AP58" s="52" t="s">
        <v>67</v>
      </c>
      <c r="AQ58" s="52" t="s">
        <v>67</v>
      </c>
      <c r="AR58" s="52" t="s">
        <v>67</v>
      </c>
      <c r="AS58" s="52" t="s">
        <v>67</v>
      </c>
      <c r="AU58" s="52" t="s">
        <v>67</v>
      </c>
      <c r="AV58" s="52" t="s">
        <v>67</v>
      </c>
      <c r="AW58" s="52" t="s">
        <v>67</v>
      </c>
      <c r="AX58" s="52" t="s">
        <v>67</v>
      </c>
      <c r="AZ58" s="52" t="s">
        <v>67</v>
      </c>
      <c r="BA58" s="52" t="s">
        <v>67</v>
      </c>
      <c r="BB58" s="52" t="s">
        <v>67</v>
      </c>
      <c r="BC58" s="52" t="s">
        <v>67</v>
      </c>
      <c r="BE58" s="52">
        <f>(BE15/$BH$15)</f>
        <v>0.4</v>
      </c>
      <c r="BF58" s="52">
        <f>(BF15/$BH$15)</f>
        <v>0.6</v>
      </c>
      <c r="BG58" s="52">
        <f>(BG15/$BH$15)</f>
        <v>0</v>
      </c>
      <c r="BH58" s="52">
        <f>(BH15/$BH$15)</f>
        <v>1</v>
      </c>
      <c r="BJ58" s="52">
        <f t="shared" si="101"/>
        <v>0</v>
      </c>
      <c r="BK58" s="52">
        <f t="shared" si="102"/>
        <v>1</v>
      </c>
      <c r="BL58" s="52">
        <f t="shared" si="103"/>
        <v>0</v>
      </c>
      <c r="BM58" s="52">
        <f t="shared" si="104"/>
        <v>1</v>
      </c>
    </row>
    <row r="59" spans="1:65">
      <c r="A59" s="8" t="s">
        <v>46</v>
      </c>
      <c r="B59" s="18" t="s">
        <v>30</v>
      </c>
      <c r="C59" s="18" t="s">
        <v>30</v>
      </c>
      <c r="D59" s="18" t="s">
        <v>30</v>
      </c>
      <c r="E59" s="18" t="s">
        <v>30</v>
      </c>
      <c r="F59" s="78"/>
      <c r="G59" s="18" t="s">
        <v>30</v>
      </c>
      <c r="H59" s="18" t="s">
        <v>30</v>
      </c>
      <c r="I59" s="18" t="s">
        <v>30</v>
      </c>
      <c r="J59" s="18" t="s">
        <v>30</v>
      </c>
      <c r="K59" s="78"/>
      <c r="L59" s="18" t="s">
        <v>30</v>
      </c>
      <c r="M59" s="18" t="s">
        <v>30</v>
      </c>
      <c r="N59" s="18" t="s">
        <v>30</v>
      </c>
      <c r="O59" s="18" t="s">
        <v>30</v>
      </c>
      <c r="P59" s="106"/>
      <c r="Q59" s="18" t="s">
        <v>30</v>
      </c>
      <c r="R59" s="18" t="s">
        <v>30</v>
      </c>
      <c r="S59" s="18" t="s">
        <v>30</v>
      </c>
      <c r="T59" s="18" t="s">
        <v>30</v>
      </c>
      <c r="U59" s="144"/>
      <c r="V59" s="18" t="s">
        <v>30</v>
      </c>
      <c r="W59" s="18" t="s">
        <v>30</v>
      </c>
      <c r="X59" s="18" t="s">
        <v>30</v>
      </c>
      <c r="Y59" s="18" t="s">
        <v>30</v>
      </c>
      <c r="Z59" s="47"/>
      <c r="AA59" s="18" t="s">
        <v>30</v>
      </c>
      <c r="AB59" s="18" t="s">
        <v>30</v>
      </c>
      <c r="AC59" s="18" t="s">
        <v>30</v>
      </c>
      <c r="AD59" s="18" t="s">
        <v>30</v>
      </c>
      <c r="AE59" s="39"/>
      <c r="AF59" s="52">
        <f t="shared" ref="AF59:AF64" si="105">AF16/AI16</f>
        <v>1</v>
      </c>
      <c r="AG59" s="52">
        <f t="shared" ref="AG59:AG64" si="106">AG16/AI16</f>
        <v>0</v>
      </c>
      <c r="AH59" s="52">
        <f t="shared" ref="AH59:AH64" si="107">AH16/AI16</f>
        <v>0</v>
      </c>
      <c r="AI59" s="52">
        <f t="shared" ref="AI59:AI64" si="108">AI16/AI16</f>
        <v>1</v>
      </c>
      <c r="AK59" s="52">
        <f t="shared" ref="AK59:AK64" si="109">AK16/AN16</f>
        <v>1</v>
      </c>
      <c r="AL59" s="52">
        <f t="shared" ref="AL59:AL64" si="110">AL16/AN16</f>
        <v>0</v>
      </c>
      <c r="AM59" s="52">
        <f t="shared" ref="AM59:AM64" si="111">AM16/AN16</f>
        <v>0</v>
      </c>
      <c r="AN59" s="52">
        <f t="shared" ref="AN59:AN64" si="112">AN16/AN16</f>
        <v>1</v>
      </c>
      <c r="AP59" s="52">
        <f t="shared" ref="AP59:AP64" si="113">AP16/AS16</f>
        <v>1</v>
      </c>
      <c r="AQ59" s="52">
        <f t="shared" ref="AQ59:AQ64" si="114">AQ16/AS16</f>
        <v>0</v>
      </c>
      <c r="AR59" s="52">
        <f t="shared" ref="AR59:AR64" si="115">AR16/AS16</f>
        <v>0</v>
      </c>
      <c r="AS59" s="52">
        <f t="shared" ref="AS59:AS64" si="116">AS16/AS16</f>
        <v>1</v>
      </c>
      <c r="AU59" s="52">
        <f t="shared" ref="AU59:AU64" si="117">AU16/AX16</f>
        <v>1</v>
      </c>
      <c r="AV59" s="52">
        <f t="shared" ref="AV59:AV64" si="118">AV16/AX16</f>
        <v>0</v>
      </c>
      <c r="AW59" s="52">
        <f t="shared" ref="AW59:AW64" si="119">AW16/AX16</f>
        <v>0</v>
      </c>
      <c r="AX59" s="52">
        <f t="shared" ref="AX59:AX64" si="120">AX16/AX16</f>
        <v>1</v>
      </c>
      <c r="AZ59" s="52">
        <f t="shared" ref="AZ59:AZ64" si="121">AZ16/BC16</f>
        <v>1</v>
      </c>
      <c r="BA59" s="52">
        <f t="shared" ref="BA59:BA64" si="122">BA16/BC16</f>
        <v>0</v>
      </c>
      <c r="BB59" s="52">
        <f t="shared" ref="BB59:BB64" si="123">BB16/BC16</f>
        <v>0</v>
      </c>
      <c r="BC59" s="52">
        <f t="shared" ref="BC59:BC64" si="124">BC16/BC16</f>
        <v>1</v>
      </c>
      <c r="BE59" s="52">
        <f>(BE16/$BH$16)</f>
        <v>1</v>
      </c>
      <c r="BF59" s="52">
        <f>(BF16/$BH$16)</f>
        <v>0</v>
      </c>
      <c r="BG59" s="52">
        <f>(BG16/$BH$16)</f>
        <v>0</v>
      </c>
      <c r="BH59" s="52">
        <f>(BH16/$BH$16)</f>
        <v>1</v>
      </c>
      <c r="BJ59" s="52">
        <f t="shared" si="101"/>
        <v>1</v>
      </c>
      <c r="BK59" s="52">
        <f t="shared" si="102"/>
        <v>0</v>
      </c>
      <c r="BL59" s="52">
        <f t="shared" si="103"/>
        <v>0</v>
      </c>
      <c r="BM59" s="52">
        <f t="shared" si="104"/>
        <v>1</v>
      </c>
    </row>
    <row r="60" spans="1:65">
      <c r="A60" s="8" t="s">
        <v>20</v>
      </c>
      <c r="B60" s="52">
        <f t="shared" si="88"/>
        <v>1</v>
      </c>
      <c r="C60" s="52">
        <f t="shared" si="89"/>
        <v>0</v>
      </c>
      <c r="D60" s="52">
        <f t="shared" si="90"/>
        <v>0</v>
      </c>
      <c r="E60" s="52">
        <f t="shared" si="91"/>
        <v>1</v>
      </c>
      <c r="F60" s="78"/>
      <c r="G60" s="52">
        <f>G17/J17</f>
        <v>0.8928571428571429</v>
      </c>
      <c r="H60" s="52">
        <f>H17/J17</f>
        <v>0</v>
      </c>
      <c r="I60" s="52">
        <f>I17/J17</f>
        <v>0.10714285714285714</v>
      </c>
      <c r="J60" s="52">
        <f>J17/J17</f>
        <v>1</v>
      </c>
      <c r="K60" s="78"/>
      <c r="L60" s="52">
        <f>L17/O17</f>
        <v>0.90769230769230769</v>
      </c>
      <c r="M60" s="52">
        <f>M17/O17</f>
        <v>9.2307692307692313E-2</v>
      </c>
      <c r="N60" s="52">
        <f>N17/O17</f>
        <v>0</v>
      </c>
      <c r="O60" s="52">
        <f>O17/O17</f>
        <v>1</v>
      </c>
      <c r="P60" s="106"/>
      <c r="Q60" s="52">
        <f>Q17/T17</f>
        <v>0.58333333333333337</v>
      </c>
      <c r="R60" s="52">
        <f>R17/T17</f>
        <v>0.29166666666666669</v>
      </c>
      <c r="S60" s="52">
        <f>S17/T17</f>
        <v>0.125</v>
      </c>
      <c r="T60" s="52">
        <f>T17/T17</f>
        <v>1</v>
      </c>
      <c r="U60" s="144"/>
      <c r="V60" s="52">
        <f>V17/Y17</f>
        <v>0.50273224043715847</v>
      </c>
      <c r="W60" s="52">
        <f>W17/Y17</f>
        <v>0.31693989071038253</v>
      </c>
      <c r="X60" s="52">
        <f>X17/Y17</f>
        <v>0.18032786885245902</v>
      </c>
      <c r="Y60" s="52">
        <f>Y17/Y17</f>
        <v>1</v>
      </c>
      <c r="Z60" s="47"/>
      <c r="AA60" s="52">
        <f>AA17/AD17</f>
        <v>0.396078431372549</v>
      </c>
      <c r="AB60" s="52">
        <f>AB17/AD17</f>
        <v>0.51764705882352946</v>
      </c>
      <c r="AC60" s="52">
        <f>AC17/AD17</f>
        <v>8.6274509803921567E-2</v>
      </c>
      <c r="AD60" s="52">
        <f>AD17/AD17</f>
        <v>1</v>
      </c>
      <c r="AE60" s="39"/>
      <c r="AF60" s="52">
        <f t="shared" si="105"/>
        <v>0.56783919597989951</v>
      </c>
      <c r="AG60" s="52">
        <f t="shared" si="106"/>
        <v>0.38190954773869346</v>
      </c>
      <c r="AH60" s="52">
        <f t="shared" si="107"/>
        <v>5.0251256281407038E-2</v>
      </c>
      <c r="AI60" s="52">
        <f t="shared" si="108"/>
        <v>1</v>
      </c>
      <c r="AK60" s="52">
        <f t="shared" si="109"/>
        <v>0.56462585034013602</v>
      </c>
      <c r="AL60" s="52">
        <f t="shared" si="110"/>
        <v>0.3401360544217687</v>
      </c>
      <c r="AM60" s="52">
        <f t="shared" si="111"/>
        <v>9.5238095238095233E-2</v>
      </c>
      <c r="AN60" s="52">
        <f t="shared" si="112"/>
        <v>1</v>
      </c>
      <c r="AP60" s="52">
        <f t="shared" si="113"/>
        <v>0.58653846153846156</v>
      </c>
      <c r="AQ60" s="52">
        <f t="shared" si="114"/>
        <v>0.28846153846153844</v>
      </c>
      <c r="AR60" s="52">
        <f t="shared" si="115"/>
        <v>0.125</v>
      </c>
      <c r="AS60" s="52">
        <f t="shared" si="116"/>
        <v>1</v>
      </c>
      <c r="AU60" s="52">
        <f t="shared" si="117"/>
        <v>0.45238095238095238</v>
      </c>
      <c r="AV60" s="52">
        <f t="shared" si="118"/>
        <v>0.45238095238095238</v>
      </c>
      <c r="AW60" s="52">
        <f t="shared" si="119"/>
        <v>9.5238095238095233E-2</v>
      </c>
      <c r="AX60" s="52">
        <f t="shared" si="120"/>
        <v>1</v>
      </c>
      <c r="AZ60" s="52">
        <f t="shared" si="121"/>
        <v>0.61445783132530118</v>
      </c>
      <c r="BA60" s="52">
        <f t="shared" si="122"/>
        <v>0.28915662650602408</v>
      </c>
      <c r="BB60" s="52">
        <f t="shared" si="123"/>
        <v>9.6385542168674704E-2</v>
      </c>
      <c r="BC60" s="52">
        <f t="shared" si="124"/>
        <v>1</v>
      </c>
      <c r="BE60" s="52">
        <f>(BE17/$BH$17)</f>
        <v>0.67647058823529416</v>
      </c>
      <c r="BF60" s="52">
        <f>(BF17/$BH$17)</f>
        <v>0.20588235294117646</v>
      </c>
      <c r="BG60" s="52">
        <f>(BG17/$BH$17)</f>
        <v>0.11764705882352941</v>
      </c>
      <c r="BH60" s="52">
        <f>(BH17/$BH$17)</f>
        <v>1</v>
      </c>
      <c r="BJ60" s="52">
        <f t="shared" si="101"/>
        <v>0.67073170731707321</v>
      </c>
      <c r="BK60" s="52">
        <f t="shared" si="102"/>
        <v>0.17073170731707318</v>
      </c>
      <c r="BL60" s="52">
        <f t="shared" si="103"/>
        <v>0.15853658536585366</v>
      </c>
      <c r="BM60" s="52">
        <f t="shared" si="104"/>
        <v>1</v>
      </c>
    </row>
    <row r="61" spans="1:65">
      <c r="A61" s="8" t="s">
        <v>21</v>
      </c>
      <c r="B61" s="52">
        <f t="shared" si="88"/>
        <v>0.85185185185185186</v>
      </c>
      <c r="C61" s="52">
        <f t="shared" si="89"/>
        <v>4.9382716049382713E-2</v>
      </c>
      <c r="D61" s="52">
        <f t="shared" si="90"/>
        <v>9.8765432098765427E-2</v>
      </c>
      <c r="E61" s="52">
        <f t="shared" si="91"/>
        <v>1</v>
      </c>
      <c r="F61" s="78"/>
      <c r="G61" s="52">
        <f>G18/J18</f>
        <v>0.73913043478260865</v>
      </c>
      <c r="H61" s="52">
        <f>H18/J18</f>
        <v>0.17391304347826086</v>
      </c>
      <c r="I61" s="52">
        <f>I18/J18</f>
        <v>8.6956521739130432E-2</v>
      </c>
      <c r="J61" s="52">
        <f>J18/J18</f>
        <v>1</v>
      </c>
      <c r="K61" s="78"/>
      <c r="L61" s="52">
        <f>L18/O18</f>
        <v>0.55555555555555558</v>
      </c>
      <c r="M61" s="52">
        <f>M18/O18</f>
        <v>0.1111111111111111</v>
      </c>
      <c r="N61" s="52">
        <f>N18/O18</f>
        <v>0.33333333333333331</v>
      </c>
      <c r="O61" s="52">
        <f>O18/O18</f>
        <v>1</v>
      </c>
      <c r="P61" s="106"/>
      <c r="Q61" s="52">
        <f>Q18/T18</f>
        <v>0.77235772357723576</v>
      </c>
      <c r="R61" s="52">
        <f>R18/T18</f>
        <v>0</v>
      </c>
      <c r="S61" s="52">
        <f>S18/T18</f>
        <v>0.22764227642276422</v>
      </c>
      <c r="T61" s="52">
        <f>T18/T18</f>
        <v>1</v>
      </c>
      <c r="U61" s="144"/>
      <c r="V61" s="52">
        <f>V18/Y18</f>
        <v>0.56521739130434778</v>
      </c>
      <c r="W61" s="52">
        <f>W18/Y18</f>
        <v>0.17391304347826086</v>
      </c>
      <c r="X61" s="52">
        <f>X18/Y18</f>
        <v>0.2608695652173913</v>
      </c>
      <c r="Y61" s="52">
        <f>Y18/Y18</f>
        <v>1</v>
      </c>
      <c r="Z61" s="47"/>
      <c r="AA61" s="52">
        <f>AA18/AD18</f>
        <v>0.54098360655737709</v>
      </c>
      <c r="AB61" s="52">
        <f>AB18/AD18</f>
        <v>0.29508196721311475</v>
      </c>
      <c r="AC61" s="52">
        <f>AC18/AD18</f>
        <v>0.16393442622950818</v>
      </c>
      <c r="AD61" s="52">
        <f>AD18/AD18</f>
        <v>1</v>
      </c>
      <c r="AE61" s="39"/>
      <c r="AF61" s="52">
        <f t="shared" si="105"/>
        <v>0.56842105263157894</v>
      </c>
      <c r="AG61" s="52">
        <f t="shared" si="106"/>
        <v>0.17894736842105263</v>
      </c>
      <c r="AH61" s="52">
        <f t="shared" si="107"/>
        <v>0.25263157894736843</v>
      </c>
      <c r="AI61" s="52">
        <f t="shared" si="108"/>
        <v>1</v>
      </c>
      <c r="AK61" s="52">
        <f t="shared" si="109"/>
        <v>0.64383561643835618</v>
      </c>
      <c r="AL61" s="52">
        <f t="shared" si="110"/>
        <v>0.16438356164383561</v>
      </c>
      <c r="AM61" s="52">
        <f t="shared" si="111"/>
        <v>0.19178082191780821</v>
      </c>
      <c r="AN61" s="52">
        <f t="shared" si="112"/>
        <v>1</v>
      </c>
      <c r="AP61" s="52">
        <f t="shared" si="113"/>
        <v>0.78494623655913975</v>
      </c>
      <c r="AQ61" s="52">
        <f t="shared" si="114"/>
        <v>0.15053763440860216</v>
      </c>
      <c r="AR61" s="52">
        <f t="shared" si="115"/>
        <v>6.4516129032258063E-2</v>
      </c>
      <c r="AS61" s="52">
        <f t="shared" si="116"/>
        <v>1</v>
      </c>
      <c r="AU61" s="52">
        <f t="shared" si="117"/>
        <v>0.64893617021276595</v>
      </c>
      <c r="AV61" s="52">
        <f t="shared" si="118"/>
        <v>0.1276595744680851</v>
      </c>
      <c r="AW61" s="52">
        <f t="shared" si="119"/>
        <v>0.22340425531914893</v>
      </c>
      <c r="AX61" s="52">
        <f t="shared" si="120"/>
        <v>1</v>
      </c>
      <c r="AZ61" s="52">
        <f t="shared" si="121"/>
        <v>0.64150943396226412</v>
      </c>
      <c r="BA61" s="52">
        <f t="shared" si="122"/>
        <v>7.5471698113207544E-2</v>
      </c>
      <c r="BB61" s="52">
        <f t="shared" si="123"/>
        <v>0.28301886792452829</v>
      </c>
      <c r="BC61" s="52">
        <f t="shared" si="124"/>
        <v>1</v>
      </c>
      <c r="BE61" s="52">
        <f>(BE18/$BH$18)</f>
        <v>0.60869565217391308</v>
      </c>
      <c r="BF61" s="52">
        <f>(BF18/$BH$18)</f>
        <v>0.21739130434782608</v>
      </c>
      <c r="BG61" s="52">
        <f>(BG18/$BH$18)</f>
        <v>0.17391304347826086</v>
      </c>
      <c r="BH61" s="52">
        <f>(BH18/$BH$18)</f>
        <v>1</v>
      </c>
      <c r="BJ61" s="52">
        <f t="shared" si="101"/>
        <v>0.62222222222222223</v>
      </c>
      <c r="BK61" s="52">
        <f t="shared" si="102"/>
        <v>0.22222222222222221</v>
      </c>
      <c r="BL61" s="52">
        <f t="shared" si="103"/>
        <v>0.15555555555555556</v>
      </c>
      <c r="BM61" s="52">
        <f t="shared" si="104"/>
        <v>1</v>
      </c>
    </row>
    <row r="62" spans="1:65">
      <c r="A62" s="8" t="s">
        <v>22</v>
      </c>
      <c r="B62" s="52">
        <f t="shared" si="88"/>
        <v>1</v>
      </c>
      <c r="C62" s="52">
        <f t="shared" si="89"/>
        <v>0</v>
      </c>
      <c r="D62" s="52">
        <f t="shared" si="90"/>
        <v>0</v>
      </c>
      <c r="E62" s="52">
        <f t="shared" si="91"/>
        <v>1</v>
      </c>
      <c r="F62" s="78"/>
      <c r="G62" s="52">
        <f>G19/J19</f>
        <v>1</v>
      </c>
      <c r="H62" s="52">
        <f>H19/J19</f>
        <v>0</v>
      </c>
      <c r="I62" s="52">
        <f>I19/J19</f>
        <v>0</v>
      </c>
      <c r="J62" s="52">
        <f>J19/J19</f>
        <v>1</v>
      </c>
      <c r="K62" s="78"/>
      <c r="L62" s="52">
        <f>L19/O19</f>
        <v>0.88888888888888884</v>
      </c>
      <c r="M62" s="52">
        <f>M19/O19</f>
        <v>0</v>
      </c>
      <c r="N62" s="52">
        <f>N19/O19</f>
        <v>0.1111111111111111</v>
      </c>
      <c r="O62" s="52">
        <f>O19/O19</f>
        <v>1</v>
      </c>
      <c r="P62" s="106"/>
      <c r="Q62" s="52">
        <f>Q19/T19</f>
        <v>0.91666666666666663</v>
      </c>
      <c r="R62" s="52">
        <f>R19/T19</f>
        <v>0</v>
      </c>
      <c r="S62" s="52">
        <f>S19/T19</f>
        <v>8.3333333333333329E-2</v>
      </c>
      <c r="T62" s="52">
        <f>T19/T19</f>
        <v>1</v>
      </c>
      <c r="U62" s="144"/>
      <c r="V62" s="52">
        <f>V19/Y19</f>
        <v>0.8</v>
      </c>
      <c r="W62" s="52">
        <f>W19/Y19</f>
        <v>0</v>
      </c>
      <c r="X62" s="52">
        <f>X19/Y19</f>
        <v>0.2</v>
      </c>
      <c r="Y62" s="52">
        <f>Y19/Y19</f>
        <v>1</v>
      </c>
      <c r="Z62" s="47"/>
      <c r="AA62" s="52">
        <f>AA19/AD19</f>
        <v>0.78947368421052633</v>
      </c>
      <c r="AB62" s="52">
        <f>AB19/AD19</f>
        <v>0</v>
      </c>
      <c r="AC62" s="52">
        <f>AC19/AD19</f>
        <v>0.21052631578947367</v>
      </c>
      <c r="AD62" s="52">
        <f>AD19/AD19</f>
        <v>1</v>
      </c>
      <c r="AE62" s="39"/>
      <c r="AF62" s="52">
        <f t="shared" si="105"/>
        <v>0.83333333333333337</v>
      </c>
      <c r="AG62" s="52">
        <f t="shared" si="106"/>
        <v>0</v>
      </c>
      <c r="AH62" s="52">
        <f t="shared" si="107"/>
        <v>0.16666666666666666</v>
      </c>
      <c r="AI62" s="52">
        <f t="shared" si="108"/>
        <v>1</v>
      </c>
      <c r="AK62" s="52">
        <f t="shared" si="109"/>
        <v>0.5</v>
      </c>
      <c r="AL62" s="52">
        <f t="shared" si="110"/>
        <v>0</v>
      </c>
      <c r="AM62" s="52">
        <f t="shared" si="111"/>
        <v>0.5</v>
      </c>
      <c r="AN62" s="52">
        <f t="shared" si="112"/>
        <v>1</v>
      </c>
      <c r="AP62" s="52">
        <f t="shared" si="113"/>
        <v>0.94117647058823528</v>
      </c>
      <c r="AQ62" s="52">
        <f t="shared" si="114"/>
        <v>0</v>
      </c>
      <c r="AR62" s="52">
        <f t="shared" si="115"/>
        <v>5.8823529411764705E-2</v>
      </c>
      <c r="AS62" s="52">
        <f t="shared" si="116"/>
        <v>1</v>
      </c>
      <c r="AU62" s="52">
        <f t="shared" si="117"/>
        <v>0.91304347826086951</v>
      </c>
      <c r="AV62" s="52">
        <f t="shared" si="118"/>
        <v>0</v>
      </c>
      <c r="AW62" s="52">
        <f t="shared" si="119"/>
        <v>8.6956521739130432E-2</v>
      </c>
      <c r="AX62" s="52">
        <f t="shared" si="120"/>
        <v>1</v>
      </c>
      <c r="AZ62" s="52">
        <f t="shared" si="121"/>
        <v>1</v>
      </c>
      <c r="BA62" s="52">
        <f t="shared" si="122"/>
        <v>0</v>
      </c>
      <c r="BB62" s="52">
        <f t="shared" si="123"/>
        <v>0</v>
      </c>
      <c r="BC62" s="52">
        <f t="shared" si="124"/>
        <v>1</v>
      </c>
      <c r="BE62" s="52">
        <f>(BE19/$BH$19)</f>
        <v>0.77272727272727271</v>
      </c>
      <c r="BF62" s="52">
        <f>(BF19/$BH$19)</f>
        <v>0</v>
      </c>
      <c r="BG62" s="52">
        <f>(BG19/$BH$19)</f>
        <v>0.22727272727272727</v>
      </c>
      <c r="BH62" s="52">
        <f>(BH19/$BH$19)</f>
        <v>1</v>
      </c>
      <c r="BJ62" s="52">
        <f t="shared" si="101"/>
        <v>1</v>
      </c>
      <c r="BK62" s="52">
        <f t="shared" si="102"/>
        <v>0</v>
      </c>
      <c r="BL62" s="52">
        <f t="shared" si="103"/>
        <v>0</v>
      </c>
      <c r="BM62" s="52">
        <f t="shared" si="104"/>
        <v>1</v>
      </c>
    </row>
    <row r="63" spans="1:65">
      <c r="A63" s="8" t="s">
        <v>23</v>
      </c>
      <c r="B63" s="52">
        <f t="shared" si="88"/>
        <v>1</v>
      </c>
      <c r="C63" s="52">
        <f t="shared" si="89"/>
        <v>0</v>
      </c>
      <c r="D63" s="52">
        <f t="shared" si="90"/>
        <v>0</v>
      </c>
      <c r="E63" s="52">
        <f t="shared" si="91"/>
        <v>1</v>
      </c>
      <c r="F63" s="78"/>
      <c r="G63" s="52">
        <f>G20/J20</f>
        <v>1</v>
      </c>
      <c r="H63" s="52">
        <f>H20/J20</f>
        <v>0</v>
      </c>
      <c r="I63" s="52">
        <f>I20/J20</f>
        <v>0</v>
      </c>
      <c r="J63" s="52">
        <f>J20/J20</f>
        <v>1</v>
      </c>
      <c r="K63" s="78"/>
      <c r="L63" s="52">
        <f>L20/O20</f>
        <v>1</v>
      </c>
      <c r="M63" s="52">
        <f>M20/O20</f>
        <v>0</v>
      </c>
      <c r="N63" s="52">
        <f>N20/O20</f>
        <v>0</v>
      </c>
      <c r="O63" s="52">
        <f>O20/O20</f>
        <v>1</v>
      </c>
      <c r="P63" s="106"/>
      <c r="Q63" s="52">
        <f>Q20/T20</f>
        <v>0.90909090909090906</v>
      </c>
      <c r="R63" s="52">
        <f>R20/T20</f>
        <v>2.2727272727272728E-2</v>
      </c>
      <c r="S63" s="52">
        <f>S20/T20</f>
        <v>6.8181818181818177E-2</v>
      </c>
      <c r="T63" s="52">
        <f>T20/T20</f>
        <v>1</v>
      </c>
      <c r="U63" s="144"/>
      <c r="V63" s="52">
        <f>V20/Y20</f>
        <v>1</v>
      </c>
      <c r="W63" s="52">
        <f>W20/Y20</f>
        <v>0</v>
      </c>
      <c r="X63" s="52">
        <f>X20/Y20</f>
        <v>0</v>
      </c>
      <c r="Y63" s="52">
        <f>Y20/Y20</f>
        <v>1</v>
      </c>
      <c r="Z63" s="47"/>
      <c r="AA63" s="52">
        <f>AA20/AD20</f>
        <v>0.9101123595505618</v>
      </c>
      <c r="AB63" s="52">
        <f>AB20/AD20</f>
        <v>0</v>
      </c>
      <c r="AC63" s="52">
        <f>AC20/AD20</f>
        <v>8.98876404494382E-2</v>
      </c>
      <c r="AD63" s="52">
        <f>AD20/AD20</f>
        <v>1</v>
      </c>
      <c r="AE63" s="39"/>
      <c r="AF63" s="52">
        <f t="shared" si="105"/>
        <v>0.94444444444444442</v>
      </c>
      <c r="AG63" s="52">
        <f t="shared" si="106"/>
        <v>0</v>
      </c>
      <c r="AH63" s="52">
        <f t="shared" si="107"/>
        <v>5.5555555555555552E-2</v>
      </c>
      <c r="AI63" s="52">
        <f t="shared" si="108"/>
        <v>1</v>
      </c>
      <c r="AK63" s="52">
        <f t="shared" si="109"/>
        <v>0.62352941176470589</v>
      </c>
      <c r="AL63" s="52">
        <f t="shared" si="110"/>
        <v>7.0588235294117646E-2</v>
      </c>
      <c r="AM63" s="52">
        <f t="shared" si="111"/>
        <v>0.30588235294117649</v>
      </c>
      <c r="AN63" s="52">
        <f t="shared" si="112"/>
        <v>1</v>
      </c>
      <c r="AP63" s="52">
        <f t="shared" si="113"/>
        <v>0.80645161290322576</v>
      </c>
      <c r="AQ63" s="52">
        <f t="shared" si="114"/>
        <v>9.6774193548387094E-2</v>
      </c>
      <c r="AR63" s="52">
        <f t="shared" si="115"/>
        <v>9.6774193548387094E-2</v>
      </c>
      <c r="AS63" s="52">
        <f t="shared" si="116"/>
        <v>1</v>
      </c>
      <c r="AU63" s="52">
        <f t="shared" si="117"/>
        <v>0.87142857142857144</v>
      </c>
      <c r="AV63" s="52">
        <f t="shared" si="118"/>
        <v>0</v>
      </c>
      <c r="AW63" s="52">
        <f t="shared" si="119"/>
        <v>0.12857142857142856</v>
      </c>
      <c r="AX63" s="52">
        <f t="shared" si="120"/>
        <v>1</v>
      </c>
      <c r="AZ63" s="52">
        <f t="shared" si="121"/>
        <v>0.97499999999999998</v>
      </c>
      <c r="BA63" s="52">
        <f t="shared" si="122"/>
        <v>0</v>
      </c>
      <c r="BB63" s="52">
        <f t="shared" si="123"/>
        <v>2.5000000000000001E-2</v>
      </c>
      <c r="BC63" s="52">
        <f t="shared" si="124"/>
        <v>1</v>
      </c>
      <c r="BE63" s="52">
        <f>(BE20/$BH$20)</f>
        <v>0.8</v>
      </c>
      <c r="BF63" s="52">
        <f>(BF20/$BH$20)</f>
        <v>0.17142857142857143</v>
      </c>
      <c r="BG63" s="52">
        <f>(BG20/$BH$20)</f>
        <v>2.8571428571428571E-2</v>
      </c>
      <c r="BH63" s="52">
        <f>(BH20/$BH$20)</f>
        <v>1</v>
      </c>
      <c r="BJ63" s="52">
        <f t="shared" si="101"/>
        <v>0.60655737704918034</v>
      </c>
      <c r="BK63" s="52">
        <f t="shared" si="102"/>
        <v>0.36065573770491804</v>
      </c>
      <c r="BL63" s="52">
        <f t="shared" si="103"/>
        <v>3.2786885245901641E-2</v>
      </c>
      <c r="BM63" s="52">
        <f t="shared" si="104"/>
        <v>1</v>
      </c>
    </row>
    <row r="64" spans="1:65">
      <c r="A64" s="8" t="s">
        <v>24</v>
      </c>
      <c r="B64" s="52">
        <f t="shared" si="88"/>
        <v>0.95180722891566261</v>
      </c>
      <c r="C64" s="52">
        <f t="shared" si="89"/>
        <v>0</v>
      </c>
      <c r="D64" s="52">
        <f t="shared" si="90"/>
        <v>4.8192771084337352E-2</v>
      </c>
      <c r="E64" s="52">
        <f t="shared" si="91"/>
        <v>1</v>
      </c>
      <c r="F64" s="78"/>
      <c r="G64" s="52">
        <f>G21/J21</f>
        <v>0.64210526315789473</v>
      </c>
      <c r="H64" s="52">
        <f>H21/J21</f>
        <v>2.1052631578947368E-2</v>
      </c>
      <c r="I64" s="52">
        <f>I21/J21</f>
        <v>0.33684210526315789</v>
      </c>
      <c r="J64" s="52">
        <f>J21/J21</f>
        <v>1</v>
      </c>
      <c r="K64" s="78"/>
      <c r="L64" s="52">
        <f>L21/O21</f>
        <v>0.95348837209302328</v>
      </c>
      <c r="M64" s="52">
        <f>M21/O21</f>
        <v>1.5503875968992248E-2</v>
      </c>
      <c r="N64" s="52">
        <f>N21/O21</f>
        <v>3.1007751937984496E-2</v>
      </c>
      <c r="O64" s="52">
        <f>O21/O21</f>
        <v>1</v>
      </c>
      <c r="P64" s="106"/>
      <c r="Q64" s="52">
        <f>Q21/T21</f>
        <v>0.88976377952755903</v>
      </c>
      <c r="R64" s="52">
        <f>R21/T21</f>
        <v>4.7244094488188976E-2</v>
      </c>
      <c r="S64" s="52">
        <f>S21/T21</f>
        <v>6.2992125984251968E-2</v>
      </c>
      <c r="T64" s="52">
        <f>T21/T21</f>
        <v>1</v>
      </c>
      <c r="U64" s="144"/>
      <c r="V64" s="52">
        <f>V21/Y21</f>
        <v>0.87155963302752293</v>
      </c>
      <c r="W64" s="52">
        <f>W21/Y21</f>
        <v>5.5045871559633031E-2</v>
      </c>
      <c r="X64" s="52">
        <f>X21/Y21</f>
        <v>7.3394495412844041E-2</v>
      </c>
      <c r="Y64" s="52">
        <f>Y21/Y21</f>
        <v>1</v>
      </c>
      <c r="Z64" s="47"/>
      <c r="AA64" s="52">
        <f>AA21/AD21</f>
        <v>0.8</v>
      </c>
      <c r="AB64" s="52">
        <f>AB21/AD21</f>
        <v>0</v>
      </c>
      <c r="AC64" s="52">
        <f>AC21/AD21</f>
        <v>0.2</v>
      </c>
      <c r="AD64" s="52">
        <f>AD21/AD21</f>
        <v>1</v>
      </c>
      <c r="AE64" s="39"/>
      <c r="AF64" s="52">
        <f t="shared" si="105"/>
        <v>0.58333333333333337</v>
      </c>
      <c r="AG64" s="52">
        <f t="shared" si="106"/>
        <v>5.2083333333333336E-2</v>
      </c>
      <c r="AH64" s="52">
        <f t="shared" si="107"/>
        <v>0.36458333333333331</v>
      </c>
      <c r="AI64" s="52">
        <f t="shared" si="108"/>
        <v>1</v>
      </c>
      <c r="AK64" s="52">
        <f t="shared" si="109"/>
        <v>0.66666666666666663</v>
      </c>
      <c r="AL64" s="52">
        <f t="shared" si="110"/>
        <v>2.4691358024691357E-2</v>
      </c>
      <c r="AM64" s="52">
        <f t="shared" si="111"/>
        <v>0.30864197530864196</v>
      </c>
      <c r="AN64" s="52">
        <f t="shared" si="112"/>
        <v>1</v>
      </c>
      <c r="AP64" s="52">
        <f t="shared" si="113"/>
        <v>0.6470588235294118</v>
      </c>
      <c r="AQ64" s="52">
        <f t="shared" si="114"/>
        <v>0.20168067226890757</v>
      </c>
      <c r="AR64" s="52">
        <f t="shared" si="115"/>
        <v>0.15126050420168066</v>
      </c>
      <c r="AS64" s="52">
        <f t="shared" si="116"/>
        <v>1</v>
      </c>
      <c r="AU64" s="52">
        <f t="shared" si="117"/>
        <v>0.6271186440677966</v>
      </c>
      <c r="AV64" s="52">
        <f t="shared" si="118"/>
        <v>0.2711864406779661</v>
      </c>
      <c r="AW64" s="52">
        <f t="shared" si="119"/>
        <v>0.10169491525423729</v>
      </c>
      <c r="AX64" s="52">
        <f t="shared" si="120"/>
        <v>1</v>
      </c>
      <c r="AZ64" s="52">
        <f t="shared" si="121"/>
        <v>0.69318181818181823</v>
      </c>
      <c r="BA64" s="52">
        <f t="shared" si="122"/>
        <v>0.29545454545454547</v>
      </c>
      <c r="BB64" s="52">
        <f t="shared" si="123"/>
        <v>1.1363636363636364E-2</v>
      </c>
      <c r="BC64" s="52">
        <f t="shared" si="124"/>
        <v>1</v>
      </c>
      <c r="BE64" s="52">
        <f>(BE21/$BH$21)</f>
        <v>0.79200000000000004</v>
      </c>
      <c r="BF64" s="52">
        <f>(BF21/$BH$21)</f>
        <v>0.192</v>
      </c>
      <c r="BG64" s="52">
        <f>(BG21/$BH$21)</f>
        <v>1.6E-2</v>
      </c>
      <c r="BH64" s="52">
        <f>(BH21/$BH$21)</f>
        <v>1</v>
      </c>
      <c r="BJ64" s="52">
        <f t="shared" si="101"/>
        <v>0.81617647058823528</v>
      </c>
      <c r="BK64" s="52">
        <f t="shared" si="102"/>
        <v>0.13235294117647059</v>
      </c>
      <c r="BL64" s="52">
        <f t="shared" si="103"/>
        <v>5.1470588235294115E-2</v>
      </c>
      <c r="BM64" s="52">
        <f t="shared" si="104"/>
        <v>1</v>
      </c>
    </row>
    <row r="65" spans="1:65">
      <c r="A65" s="15" t="s">
        <v>25</v>
      </c>
      <c r="B65" s="109" t="s">
        <v>30</v>
      </c>
      <c r="C65" s="109" t="s">
        <v>30</v>
      </c>
      <c r="D65" s="109" t="s">
        <v>30</v>
      </c>
      <c r="E65" s="109" t="s">
        <v>30</v>
      </c>
      <c r="F65" s="78"/>
      <c r="G65" s="109" t="s">
        <v>30</v>
      </c>
      <c r="H65" s="109" t="s">
        <v>30</v>
      </c>
      <c r="I65" s="109" t="s">
        <v>30</v>
      </c>
      <c r="J65" s="109" t="s">
        <v>30</v>
      </c>
      <c r="K65" s="78"/>
      <c r="L65" s="109" t="s">
        <v>30</v>
      </c>
      <c r="M65" s="109" t="s">
        <v>30</v>
      </c>
      <c r="N65" s="109" t="s">
        <v>30</v>
      </c>
      <c r="O65" s="109" t="s">
        <v>30</v>
      </c>
      <c r="P65" s="106"/>
      <c r="Q65" s="109" t="s">
        <v>30</v>
      </c>
      <c r="R65" s="109" t="s">
        <v>30</v>
      </c>
      <c r="S65" s="109" t="s">
        <v>30</v>
      </c>
      <c r="T65" s="109" t="s">
        <v>30</v>
      </c>
      <c r="U65" s="144"/>
      <c r="V65" s="109" t="s">
        <v>30</v>
      </c>
      <c r="W65" s="109" t="s">
        <v>30</v>
      </c>
      <c r="X65" s="109" t="s">
        <v>30</v>
      </c>
      <c r="Y65" s="109" t="s">
        <v>30</v>
      </c>
      <c r="Z65" s="47"/>
      <c r="AA65" s="109" t="s">
        <v>30</v>
      </c>
      <c r="AB65" s="109" t="s">
        <v>30</v>
      </c>
      <c r="AC65" s="109" t="s">
        <v>30</v>
      </c>
      <c r="AD65" s="109" t="s">
        <v>30</v>
      </c>
      <c r="AE65" s="39"/>
      <c r="AF65" s="109" t="s">
        <v>30</v>
      </c>
      <c r="AG65" s="109" t="s">
        <v>30</v>
      </c>
      <c r="AH65" s="109" t="s">
        <v>30</v>
      </c>
      <c r="AI65" s="109" t="s">
        <v>30</v>
      </c>
      <c r="AK65" s="109" t="s">
        <v>30</v>
      </c>
      <c r="AL65" s="109" t="s">
        <v>30</v>
      </c>
      <c r="AM65" s="109" t="s">
        <v>30</v>
      </c>
      <c r="AN65" s="109" t="s">
        <v>30</v>
      </c>
      <c r="AP65" s="109" t="s">
        <v>30</v>
      </c>
      <c r="AQ65" s="109" t="s">
        <v>30</v>
      </c>
      <c r="AR65" s="109" t="s">
        <v>30</v>
      </c>
      <c r="AS65" s="109" t="s">
        <v>30</v>
      </c>
      <c r="AU65" s="109" t="s">
        <v>30</v>
      </c>
      <c r="AV65" s="109" t="s">
        <v>30</v>
      </c>
      <c r="AW65" s="109" t="s">
        <v>30</v>
      </c>
      <c r="AX65" s="109" t="s">
        <v>30</v>
      </c>
      <c r="AZ65" s="109" t="s">
        <v>30</v>
      </c>
      <c r="BA65" s="109" t="s">
        <v>30</v>
      </c>
      <c r="BB65" s="109" t="s">
        <v>30</v>
      </c>
      <c r="BC65" s="109" t="s">
        <v>30</v>
      </c>
      <c r="BE65" s="109" t="s">
        <v>30</v>
      </c>
      <c r="BF65" s="109" t="s">
        <v>30</v>
      </c>
      <c r="BG65" s="109" t="s">
        <v>30</v>
      </c>
      <c r="BH65" s="109" t="s">
        <v>30</v>
      </c>
      <c r="BJ65" s="199">
        <f>BJ22/$BM$22</f>
        <v>0.38423645320197042</v>
      </c>
      <c r="BK65" s="199">
        <f t="shared" ref="BK65:BM65" si="125">BK22/$BM$22</f>
        <v>0.10344827586206896</v>
      </c>
      <c r="BL65" s="199">
        <f t="shared" si="125"/>
        <v>0.51231527093596063</v>
      </c>
      <c r="BM65" s="199">
        <f t="shared" si="125"/>
        <v>1</v>
      </c>
    </row>
    <row r="66" spans="1:65">
      <c r="A66" s="8" t="s">
        <v>45</v>
      </c>
      <c r="B66" s="18" t="s">
        <v>30</v>
      </c>
      <c r="C66" s="18" t="s">
        <v>30</v>
      </c>
      <c r="D66" s="18" t="s">
        <v>30</v>
      </c>
      <c r="E66" s="18" t="s">
        <v>30</v>
      </c>
      <c r="F66" s="78"/>
      <c r="G66" s="18" t="s">
        <v>30</v>
      </c>
      <c r="H66" s="18" t="s">
        <v>30</v>
      </c>
      <c r="I66" s="18" t="s">
        <v>30</v>
      </c>
      <c r="J66" s="18" t="s">
        <v>30</v>
      </c>
      <c r="K66" s="78"/>
      <c r="L66" s="18" t="s">
        <v>30</v>
      </c>
      <c r="M66" s="18" t="s">
        <v>30</v>
      </c>
      <c r="N66" s="18" t="s">
        <v>30</v>
      </c>
      <c r="O66" s="18" t="s">
        <v>30</v>
      </c>
      <c r="P66" s="106"/>
      <c r="Q66" s="18" t="s">
        <v>30</v>
      </c>
      <c r="R66" s="18" t="s">
        <v>30</v>
      </c>
      <c r="S66" s="18" t="s">
        <v>30</v>
      </c>
      <c r="T66" s="18" t="s">
        <v>30</v>
      </c>
      <c r="U66" s="144"/>
      <c r="V66" s="18" t="s">
        <v>30</v>
      </c>
      <c r="W66" s="18" t="s">
        <v>30</v>
      </c>
      <c r="X66" s="18" t="s">
        <v>30</v>
      </c>
      <c r="Y66" s="18" t="s">
        <v>30</v>
      </c>
      <c r="Z66" s="47"/>
      <c r="AA66" s="18" t="s">
        <v>30</v>
      </c>
      <c r="AB66" s="18" t="s">
        <v>30</v>
      </c>
      <c r="AC66" s="18" t="s">
        <v>30</v>
      </c>
      <c r="AD66" s="18" t="s">
        <v>30</v>
      </c>
      <c r="AE66" s="39"/>
      <c r="AF66" s="18" t="s">
        <v>30</v>
      </c>
      <c r="AG66" s="18" t="s">
        <v>30</v>
      </c>
      <c r="AH66" s="18" t="s">
        <v>30</v>
      </c>
      <c r="AI66" s="18" t="s">
        <v>30</v>
      </c>
      <c r="AK66" s="18" t="s">
        <v>30</v>
      </c>
      <c r="AL66" s="18" t="s">
        <v>30</v>
      </c>
      <c r="AM66" s="18" t="s">
        <v>30</v>
      </c>
      <c r="AN66" s="18" t="s">
        <v>30</v>
      </c>
      <c r="AP66" s="18" t="s">
        <v>30</v>
      </c>
      <c r="AQ66" s="18" t="s">
        <v>30</v>
      </c>
      <c r="AR66" s="18" t="s">
        <v>30</v>
      </c>
      <c r="AS66" s="18" t="s">
        <v>30</v>
      </c>
      <c r="AU66" s="18" t="s">
        <v>30</v>
      </c>
      <c r="AV66" s="18" t="s">
        <v>30</v>
      </c>
      <c r="AW66" s="18" t="s">
        <v>30</v>
      </c>
      <c r="AX66" s="18" t="s">
        <v>30</v>
      </c>
      <c r="AZ66" s="18" t="s">
        <v>30</v>
      </c>
      <c r="BA66" s="18" t="s">
        <v>30</v>
      </c>
      <c r="BB66" s="18" t="s">
        <v>30</v>
      </c>
      <c r="BC66" s="18" t="s">
        <v>30</v>
      </c>
      <c r="BE66" s="18" t="s">
        <v>30</v>
      </c>
      <c r="BF66" s="18" t="s">
        <v>30</v>
      </c>
      <c r="BG66" s="18" t="s">
        <v>30</v>
      </c>
      <c r="BH66" s="18" t="s">
        <v>30</v>
      </c>
      <c r="BJ66" s="18" t="s">
        <v>30</v>
      </c>
      <c r="BK66" s="18" t="s">
        <v>30</v>
      </c>
      <c r="BL66" s="18" t="s">
        <v>30</v>
      </c>
      <c r="BM66" s="18" t="s">
        <v>30</v>
      </c>
    </row>
    <row r="67" spans="1:65">
      <c r="A67" s="8" t="s">
        <v>26</v>
      </c>
      <c r="B67" s="52">
        <f t="shared" si="88"/>
        <v>0.94074074074074077</v>
      </c>
      <c r="C67" s="52">
        <f t="shared" si="89"/>
        <v>0</v>
      </c>
      <c r="D67" s="52">
        <f t="shared" si="90"/>
        <v>5.9259259259259262E-2</v>
      </c>
      <c r="E67" s="52">
        <f t="shared" si="91"/>
        <v>1</v>
      </c>
      <c r="F67" s="78"/>
      <c r="G67" s="52">
        <f>G24/J24</f>
        <v>1</v>
      </c>
      <c r="H67" s="52">
        <f>H24/J24</f>
        <v>0</v>
      </c>
      <c r="I67" s="52">
        <f>I24/J24</f>
        <v>0</v>
      </c>
      <c r="J67" s="52">
        <f>J24/J24</f>
        <v>1</v>
      </c>
      <c r="K67" s="78"/>
      <c r="L67" s="52">
        <f>L24/O24</f>
        <v>1</v>
      </c>
      <c r="M67" s="52">
        <f>M24/O24</f>
        <v>0</v>
      </c>
      <c r="N67" s="52">
        <f>N24/O24</f>
        <v>0</v>
      </c>
      <c r="O67" s="52">
        <f>O24/O24</f>
        <v>1</v>
      </c>
      <c r="P67" s="106"/>
      <c r="Q67" s="52">
        <f>Q24/T24</f>
        <v>0.92500000000000004</v>
      </c>
      <c r="R67" s="52">
        <f>R24/T24</f>
        <v>0</v>
      </c>
      <c r="S67" s="52">
        <f>S24/T24</f>
        <v>7.4999999999999997E-2</v>
      </c>
      <c r="T67" s="52">
        <f>T24/T24</f>
        <v>1</v>
      </c>
      <c r="U67" s="144"/>
      <c r="V67" s="52">
        <f>V24/Y24</f>
        <v>0.89090909090909087</v>
      </c>
      <c r="W67" s="52">
        <f>W24/Y24</f>
        <v>0.10909090909090909</v>
      </c>
      <c r="X67" s="52">
        <f>X24/Y24</f>
        <v>0</v>
      </c>
      <c r="Y67" s="52">
        <f>Y24/Y24</f>
        <v>1</v>
      </c>
      <c r="Z67" s="47"/>
      <c r="AA67" s="52">
        <f>AA24/AD24</f>
        <v>0.77777777777777779</v>
      </c>
      <c r="AB67" s="52">
        <f>AB24/AD24</f>
        <v>0.22222222222222221</v>
      </c>
      <c r="AC67" s="52">
        <f>AC24/AD24</f>
        <v>0</v>
      </c>
      <c r="AD67" s="52">
        <f>AD24/AD24</f>
        <v>1</v>
      </c>
      <c r="AE67" s="39"/>
      <c r="AF67" s="52">
        <f>AF24/AI24</f>
        <v>0.41666666666666669</v>
      </c>
      <c r="AG67" s="52">
        <f>AG24/AI24</f>
        <v>3.7037037037037035E-2</v>
      </c>
      <c r="AH67" s="52">
        <f>AH24/AI24</f>
        <v>0.54629629629629628</v>
      </c>
      <c r="AI67" s="52">
        <f>AI24/AI24</f>
        <v>1</v>
      </c>
      <c r="AK67" s="52">
        <f>AK24/AN24</f>
        <v>0.19786096256684493</v>
      </c>
      <c r="AL67" s="52">
        <f>AL24/AN24</f>
        <v>0</v>
      </c>
      <c r="AM67" s="52">
        <f>AM24/AN24</f>
        <v>0.80213903743315507</v>
      </c>
      <c r="AN67" s="52">
        <f>AN24/AN24</f>
        <v>1</v>
      </c>
      <c r="AP67" s="52">
        <f>AP24/AS24</f>
        <v>0.37168141592920356</v>
      </c>
      <c r="AQ67" s="52">
        <f>AQ24/AS24</f>
        <v>0</v>
      </c>
      <c r="AR67" s="52">
        <f>AR24/AS24</f>
        <v>0.62831858407079644</v>
      </c>
      <c r="AS67" s="52">
        <f>AS24/AS24</f>
        <v>1</v>
      </c>
      <c r="AU67" s="52">
        <f>AU24/AX24</f>
        <v>0.90697674418604646</v>
      </c>
      <c r="AV67" s="52">
        <f>AV24/AX24</f>
        <v>4.6511627906976744E-2</v>
      </c>
      <c r="AW67" s="52">
        <f>AW24/AX24</f>
        <v>4.6511627906976744E-2</v>
      </c>
      <c r="AX67" s="52">
        <f>AX24/AX24</f>
        <v>1</v>
      </c>
      <c r="AZ67" s="52">
        <f>AZ24/BC24</f>
        <v>0.96363636363636362</v>
      </c>
      <c r="BA67" s="52">
        <f>BA24/BC24</f>
        <v>0</v>
      </c>
      <c r="BB67" s="52">
        <f>BB24/BC24</f>
        <v>3.6363636363636362E-2</v>
      </c>
      <c r="BC67" s="52">
        <f>BC24/BC24</f>
        <v>1</v>
      </c>
      <c r="BE67" s="52">
        <f>(BE24/$BH$24)</f>
        <v>0.8214285714285714</v>
      </c>
      <c r="BF67" s="52">
        <f>(BF24/$BH$24)</f>
        <v>0.17857142857142858</v>
      </c>
      <c r="BG67" s="52">
        <f>(BG24/$BH$24)</f>
        <v>0</v>
      </c>
      <c r="BH67" s="52">
        <f>(BH24/$BH$24)</f>
        <v>1</v>
      </c>
      <c r="BJ67" s="200">
        <f t="shared" ref="BJ67:BJ69" si="126">BJ24/BM24</f>
        <v>0.93220338983050843</v>
      </c>
      <c r="BK67" s="200">
        <f t="shared" ref="BK67:BK69" si="127">BK24/BM24</f>
        <v>6.7796610169491525E-2</v>
      </c>
      <c r="BL67" s="200">
        <f t="shared" ref="BL67:BL69" si="128">BL24/BM24</f>
        <v>0</v>
      </c>
      <c r="BM67" s="200">
        <f t="shared" ref="BM67:BM69" si="129">BM24/BM24</f>
        <v>1</v>
      </c>
    </row>
    <row r="68" spans="1:65">
      <c r="A68" s="8" t="s">
        <v>27</v>
      </c>
      <c r="B68" s="52">
        <f t="shared" si="88"/>
        <v>1</v>
      </c>
      <c r="C68" s="52">
        <f t="shared" si="89"/>
        <v>0</v>
      </c>
      <c r="D68" s="52">
        <f t="shared" si="90"/>
        <v>0</v>
      </c>
      <c r="E68" s="52">
        <f t="shared" si="91"/>
        <v>1</v>
      </c>
      <c r="F68" s="78"/>
      <c r="G68" s="52">
        <f>G25/J25</f>
        <v>0.65714285714285714</v>
      </c>
      <c r="H68" s="52">
        <f>H25/J25</f>
        <v>0.11428571428571428</v>
      </c>
      <c r="I68" s="52">
        <f>I25/J25</f>
        <v>0.22857142857142856</v>
      </c>
      <c r="J68" s="52">
        <f>J25/J25</f>
        <v>1</v>
      </c>
      <c r="K68" s="78"/>
      <c r="L68" s="52">
        <f>L25/O25</f>
        <v>0.85</v>
      </c>
      <c r="M68" s="52">
        <f>M25/O25</f>
        <v>0.1</v>
      </c>
      <c r="N68" s="52">
        <f>N25/O25</f>
        <v>0.05</v>
      </c>
      <c r="O68" s="52">
        <f>O25/O25</f>
        <v>1</v>
      </c>
      <c r="P68" s="106"/>
      <c r="Q68" s="52">
        <f>Q25/T25</f>
        <v>0.68253968253968256</v>
      </c>
      <c r="R68" s="52">
        <f>R25/T25</f>
        <v>0.2857142857142857</v>
      </c>
      <c r="S68" s="52">
        <f>S25/T25</f>
        <v>3.1746031746031744E-2</v>
      </c>
      <c r="T68" s="52">
        <f>T25/T25</f>
        <v>1</v>
      </c>
      <c r="U68" s="144"/>
      <c r="V68" s="52">
        <f>V25/Y25</f>
        <v>0.6</v>
      </c>
      <c r="W68" s="52">
        <f>W25/Y25</f>
        <v>0.36363636363636365</v>
      </c>
      <c r="X68" s="52">
        <f>X25/Y25</f>
        <v>3.6363636363636362E-2</v>
      </c>
      <c r="Y68" s="52">
        <f>Y25/Y25</f>
        <v>1</v>
      </c>
      <c r="Z68" s="47"/>
      <c r="AA68" s="52">
        <f>AA25/AD25</f>
        <v>0.5</v>
      </c>
      <c r="AB68" s="52">
        <f>AB25/AD25</f>
        <v>0.36842105263157893</v>
      </c>
      <c r="AC68" s="52">
        <f>AC25/AD25</f>
        <v>0.13157894736842105</v>
      </c>
      <c r="AD68" s="52">
        <f>AD25/AD25</f>
        <v>1</v>
      </c>
      <c r="AE68" s="39"/>
      <c r="AF68" s="52">
        <f>AF25/AI25</f>
        <v>0.85185185185185186</v>
      </c>
      <c r="AG68" s="52">
        <f>AG25/AI25</f>
        <v>0.14814814814814814</v>
      </c>
      <c r="AH68" s="52">
        <f>AH25/AI25</f>
        <v>0</v>
      </c>
      <c r="AI68" s="52">
        <f>AI25/AI25</f>
        <v>1</v>
      </c>
      <c r="AK68" s="52">
        <f>AK25/AN25</f>
        <v>0.7142857142857143</v>
      </c>
      <c r="AL68" s="52">
        <f>AL25/AN25</f>
        <v>0.2857142857142857</v>
      </c>
      <c r="AM68" s="52">
        <f>AM25/AN25</f>
        <v>0</v>
      </c>
      <c r="AN68" s="52">
        <f>AN25/AN25</f>
        <v>1</v>
      </c>
      <c r="AP68" s="52">
        <f>AP25/AS25</f>
        <v>0.875</v>
      </c>
      <c r="AQ68" s="52">
        <f>AQ25/AS25</f>
        <v>0.125</v>
      </c>
      <c r="AR68" s="52">
        <f>AR25/AS25</f>
        <v>0</v>
      </c>
      <c r="AS68" s="52">
        <f>AS25/AS25</f>
        <v>1</v>
      </c>
      <c r="AU68" s="52">
        <f>AU25/AX25</f>
        <v>1</v>
      </c>
      <c r="AV68" s="52">
        <f>AV25/AX25</f>
        <v>0</v>
      </c>
      <c r="AW68" s="52">
        <f>AW25/AX25</f>
        <v>0</v>
      </c>
      <c r="AX68" s="52">
        <f>AX25/AX25</f>
        <v>1</v>
      </c>
      <c r="AZ68" s="52">
        <f>AZ25/BC25</f>
        <v>0.65</v>
      </c>
      <c r="BA68" s="52">
        <f>BA25/BC25</f>
        <v>0.35</v>
      </c>
      <c r="BB68" s="52">
        <f>BB25/BC25</f>
        <v>0</v>
      </c>
      <c r="BC68" s="52">
        <f>BC25/BC25</f>
        <v>1</v>
      </c>
      <c r="BE68" s="52">
        <f>(BE25/$BH$25)</f>
        <v>1</v>
      </c>
      <c r="BF68" s="52">
        <f>(BF25/$BH$25)</f>
        <v>0</v>
      </c>
      <c r="BG68" s="52">
        <f>(BG25/$BH$25)</f>
        <v>0</v>
      </c>
      <c r="BH68" s="52">
        <f>(BH25/$BH$25)</f>
        <v>1</v>
      </c>
      <c r="BJ68" s="200">
        <f t="shared" si="126"/>
        <v>0.16030534351145037</v>
      </c>
      <c r="BK68" s="200">
        <f t="shared" si="127"/>
        <v>6.1068702290076333E-2</v>
      </c>
      <c r="BL68" s="200">
        <f t="shared" si="128"/>
        <v>0.77862595419847325</v>
      </c>
      <c r="BM68" s="200">
        <f t="shared" si="129"/>
        <v>1</v>
      </c>
    </row>
    <row r="69" spans="1:65">
      <c r="A69" s="8" t="s">
        <v>28</v>
      </c>
      <c r="B69" s="52">
        <f t="shared" si="88"/>
        <v>0.5714285714285714</v>
      </c>
      <c r="C69" s="52">
        <f t="shared" si="89"/>
        <v>4.7619047619047616E-2</v>
      </c>
      <c r="D69" s="52">
        <f t="shared" si="90"/>
        <v>0.38095238095238093</v>
      </c>
      <c r="E69" s="52">
        <f t="shared" si="91"/>
        <v>1</v>
      </c>
      <c r="F69" s="78"/>
      <c r="G69" s="52">
        <f>G26/J26</f>
        <v>0.93103448275862066</v>
      </c>
      <c r="H69" s="52">
        <f>H26/J26</f>
        <v>6.8965517241379309E-2</v>
      </c>
      <c r="I69" s="52">
        <f>I26/J26</f>
        <v>0</v>
      </c>
      <c r="J69" s="52">
        <f>J26/J26</f>
        <v>1</v>
      </c>
      <c r="K69" s="78"/>
      <c r="L69" s="52">
        <f>L26/O26</f>
        <v>0.67500000000000004</v>
      </c>
      <c r="M69" s="52">
        <f>M26/O26</f>
        <v>0.15</v>
      </c>
      <c r="N69" s="52">
        <f>N26/O26</f>
        <v>0.17499999999999999</v>
      </c>
      <c r="O69" s="52">
        <f>O26/O26</f>
        <v>1</v>
      </c>
      <c r="P69" s="106"/>
      <c r="Q69" s="52">
        <f>Q26/T26</f>
        <v>0.5</v>
      </c>
      <c r="R69" s="52">
        <f>R26/T26</f>
        <v>0</v>
      </c>
      <c r="S69" s="52">
        <f>S26/T26</f>
        <v>0.5</v>
      </c>
      <c r="T69" s="52">
        <f>T26/T26</f>
        <v>1</v>
      </c>
      <c r="U69" s="144"/>
      <c r="V69" s="52">
        <f>V26/Y26</f>
        <v>1</v>
      </c>
      <c r="W69" s="52">
        <f>W26/Y26</f>
        <v>0</v>
      </c>
      <c r="X69" s="52">
        <f>X26/Y26</f>
        <v>0</v>
      </c>
      <c r="Y69" s="52">
        <f>Y26/Y26</f>
        <v>1</v>
      </c>
      <c r="Z69" s="47"/>
      <c r="AA69" s="52">
        <f>AA26/AD26</f>
        <v>0.45454545454545453</v>
      </c>
      <c r="AB69" s="52">
        <f>AB26/AD26</f>
        <v>0.31818181818181818</v>
      </c>
      <c r="AC69" s="52">
        <f>AC26/AD26</f>
        <v>0.22727272727272727</v>
      </c>
      <c r="AD69" s="52">
        <f>AD26/AD26</f>
        <v>1</v>
      </c>
      <c r="AE69" s="39"/>
      <c r="AF69" s="52">
        <f>AF26/AI26</f>
        <v>0.52380952380952384</v>
      </c>
      <c r="AG69" s="52">
        <f>AG26/AI26</f>
        <v>4.7619047619047616E-2</v>
      </c>
      <c r="AH69" s="52">
        <f>AH26/AI26</f>
        <v>0.42857142857142855</v>
      </c>
      <c r="AI69" s="52">
        <f>AI26/AI26</f>
        <v>1</v>
      </c>
      <c r="AK69" s="52">
        <f>AK26/AN26</f>
        <v>0.81818181818181823</v>
      </c>
      <c r="AL69" s="52">
        <f>AL26/AN26</f>
        <v>0.18181818181818182</v>
      </c>
      <c r="AM69" s="52">
        <f>AM26/AN26</f>
        <v>0</v>
      </c>
      <c r="AN69" s="52">
        <f>AN26/AN26</f>
        <v>1</v>
      </c>
      <c r="AP69" s="52">
        <f>AP26/AS26</f>
        <v>0.47619047619047616</v>
      </c>
      <c r="AQ69" s="52">
        <f>AQ26/AS26</f>
        <v>0.42857142857142855</v>
      </c>
      <c r="AR69" s="52">
        <f>AR26/AS26</f>
        <v>9.5238095238095233E-2</v>
      </c>
      <c r="AS69" s="52">
        <f>AS26/AS26</f>
        <v>1</v>
      </c>
      <c r="AU69" s="52">
        <f>AU26/AX26</f>
        <v>0.5</v>
      </c>
      <c r="AV69" s="52">
        <f>AV26/AX26</f>
        <v>0.5</v>
      </c>
      <c r="AW69" s="52">
        <f>AW26/AX26</f>
        <v>0</v>
      </c>
      <c r="AX69" s="52">
        <f>AX26/AX26</f>
        <v>1</v>
      </c>
      <c r="AZ69" s="52">
        <f>AZ26/BC26</f>
        <v>0.66666666666666663</v>
      </c>
      <c r="BA69" s="52">
        <f>BA26/BC26</f>
        <v>0.19047619047619047</v>
      </c>
      <c r="BB69" s="52">
        <f>BB26/BC26</f>
        <v>0.14285714285714285</v>
      </c>
      <c r="BC69" s="52">
        <f>BC26/BC26</f>
        <v>1</v>
      </c>
      <c r="BE69" s="52">
        <f>(BE26/$BH$26)</f>
        <v>1</v>
      </c>
      <c r="BF69" s="52">
        <f>(BF26/$BH$26)</f>
        <v>0</v>
      </c>
      <c r="BG69" s="52">
        <f>(BG26/$BH$26)</f>
        <v>0</v>
      </c>
      <c r="BH69" s="52">
        <f>(BH26/$BH$26)</f>
        <v>1</v>
      </c>
      <c r="BJ69" s="200">
        <f t="shared" si="126"/>
        <v>0.15384615384615385</v>
      </c>
      <c r="BK69" s="200">
        <f t="shared" si="127"/>
        <v>0.69230769230769229</v>
      </c>
      <c r="BL69" s="200">
        <f t="shared" si="128"/>
        <v>0.15384615384615385</v>
      </c>
      <c r="BM69" s="200">
        <f t="shared" si="129"/>
        <v>1</v>
      </c>
    </row>
    <row r="70" spans="1:65">
      <c r="A70" s="8" t="s">
        <v>44</v>
      </c>
      <c r="B70" s="18" t="s">
        <v>30</v>
      </c>
      <c r="C70" s="18" t="s">
        <v>30</v>
      </c>
      <c r="D70" s="18" t="s">
        <v>30</v>
      </c>
      <c r="E70" s="18" t="s">
        <v>30</v>
      </c>
      <c r="F70" s="78"/>
      <c r="G70" s="18" t="s">
        <v>30</v>
      </c>
      <c r="H70" s="18" t="s">
        <v>30</v>
      </c>
      <c r="I70" s="18" t="s">
        <v>30</v>
      </c>
      <c r="J70" s="18" t="s">
        <v>30</v>
      </c>
      <c r="K70" s="78"/>
      <c r="L70" s="18" t="s">
        <v>30</v>
      </c>
      <c r="M70" s="18" t="s">
        <v>30</v>
      </c>
      <c r="N70" s="18" t="s">
        <v>30</v>
      </c>
      <c r="O70" s="18" t="s">
        <v>30</v>
      </c>
      <c r="P70" s="106"/>
      <c r="Q70" s="18" t="s">
        <v>30</v>
      </c>
      <c r="R70" s="18" t="s">
        <v>30</v>
      </c>
      <c r="S70" s="18" t="s">
        <v>30</v>
      </c>
      <c r="T70" s="18" t="s">
        <v>30</v>
      </c>
      <c r="U70" s="144"/>
      <c r="V70" s="18" t="s">
        <v>30</v>
      </c>
      <c r="W70" s="18" t="s">
        <v>30</v>
      </c>
      <c r="X70" s="18" t="s">
        <v>30</v>
      </c>
      <c r="Y70" s="18" t="s">
        <v>30</v>
      </c>
      <c r="Z70" s="47"/>
      <c r="AA70" s="18" t="s">
        <v>30</v>
      </c>
      <c r="AB70" s="18" t="s">
        <v>30</v>
      </c>
      <c r="AC70" s="18" t="s">
        <v>30</v>
      </c>
      <c r="AD70" s="18" t="s">
        <v>30</v>
      </c>
      <c r="AE70" s="39"/>
      <c r="AF70" s="18" t="s">
        <v>30</v>
      </c>
      <c r="AG70" s="18" t="s">
        <v>30</v>
      </c>
      <c r="AH70" s="18" t="s">
        <v>30</v>
      </c>
      <c r="AI70" s="18" t="s">
        <v>30</v>
      </c>
      <c r="AK70" s="18" t="s">
        <v>30</v>
      </c>
      <c r="AL70" s="18" t="s">
        <v>30</v>
      </c>
      <c r="AM70" s="18" t="s">
        <v>30</v>
      </c>
      <c r="AN70" s="18" t="s">
        <v>30</v>
      </c>
      <c r="AP70" s="18" t="s">
        <v>30</v>
      </c>
      <c r="AQ70" s="18" t="s">
        <v>30</v>
      </c>
      <c r="AR70" s="18" t="s">
        <v>30</v>
      </c>
      <c r="AS70" s="18" t="s">
        <v>30</v>
      </c>
      <c r="AU70" s="18" t="s">
        <v>30</v>
      </c>
      <c r="AV70" s="18" t="s">
        <v>30</v>
      </c>
      <c r="AW70" s="18" t="s">
        <v>30</v>
      </c>
      <c r="AX70" s="18" t="s">
        <v>30</v>
      </c>
      <c r="AZ70" s="18" t="s">
        <v>30</v>
      </c>
      <c r="BA70" s="18" t="s">
        <v>30</v>
      </c>
      <c r="BB70" s="18" t="s">
        <v>30</v>
      </c>
      <c r="BC70" s="18" t="s">
        <v>30</v>
      </c>
      <c r="BE70" s="18" t="s">
        <v>30</v>
      </c>
      <c r="BF70" s="18" t="s">
        <v>30</v>
      </c>
      <c r="BG70" s="18" t="s">
        <v>30</v>
      </c>
      <c r="BH70" s="18" t="s">
        <v>30</v>
      </c>
      <c r="BJ70" s="18" t="s">
        <v>30</v>
      </c>
      <c r="BK70" s="18" t="s">
        <v>30</v>
      </c>
      <c r="BL70" s="18" t="s">
        <v>30</v>
      </c>
      <c r="BM70" s="18" t="s">
        <v>30</v>
      </c>
    </row>
    <row r="71" spans="1:65">
      <c r="A71" s="8" t="s">
        <v>43</v>
      </c>
      <c r="B71" s="18" t="s">
        <v>30</v>
      </c>
      <c r="C71" s="18" t="s">
        <v>30</v>
      </c>
      <c r="D71" s="18" t="s">
        <v>30</v>
      </c>
      <c r="E71" s="18" t="s">
        <v>30</v>
      </c>
      <c r="F71" s="78"/>
      <c r="G71" s="18" t="s">
        <v>30</v>
      </c>
      <c r="H71" s="18" t="s">
        <v>30</v>
      </c>
      <c r="I71" s="18" t="s">
        <v>30</v>
      </c>
      <c r="J71" s="18" t="s">
        <v>30</v>
      </c>
      <c r="K71" s="78"/>
      <c r="L71" s="18" t="s">
        <v>30</v>
      </c>
      <c r="M71" s="18" t="s">
        <v>30</v>
      </c>
      <c r="N71" s="18" t="s">
        <v>30</v>
      </c>
      <c r="O71" s="18" t="s">
        <v>30</v>
      </c>
      <c r="P71" s="106"/>
      <c r="Q71" s="18" t="s">
        <v>30</v>
      </c>
      <c r="R71" s="18" t="s">
        <v>30</v>
      </c>
      <c r="S71" s="18" t="s">
        <v>30</v>
      </c>
      <c r="T71" s="18" t="s">
        <v>30</v>
      </c>
      <c r="U71" s="144"/>
      <c r="V71" s="18" t="s">
        <v>30</v>
      </c>
      <c r="W71" s="18" t="s">
        <v>30</v>
      </c>
      <c r="X71" s="18" t="s">
        <v>30</v>
      </c>
      <c r="Y71" s="18" t="s">
        <v>30</v>
      </c>
      <c r="Z71" s="47"/>
      <c r="AA71" s="18" t="s">
        <v>30</v>
      </c>
      <c r="AB71" s="18" t="s">
        <v>30</v>
      </c>
      <c r="AC71" s="18" t="s">
        <v>30</v>
      </c>
      <c r="AD71" s="18" t="s">
        <v>30</v>
      </c>
      <c r="AE71" s="39"/>
      <c r="AF71" s="18" t="s">
        <v>30</v>
      </c>
      <c r="AG71" s="18" t="s">
        <v>30</v>
      </c>
      <c r="AH71" s="18" t="s">
        <v>30</v>
      </c>
      <c r="AI71" s="18" t="s">
        <v>30</v>
      </c>
      <c r="AK71" s="18" t="s">
        <v>30</v>
      </c>
      <c r="AL71" s="18" t="s">
        <v>30</v>
      </c>
      <c r="AM71" s="18" t="s">
        <v>30</v>
      </c>
      <c r="AN71" s="18" t="s">
        <v>30</v>
      </c>
      <c r="AP71" s="18" t="s">
        <v>30</v>
      </c>
      <c r="AQ71" s="18" t="s">
        <v>30</v>
      </c>
      <c r="AR71" s="18" t="s">
        <v>30</v>
      </c>
      <c r="AS71" s="18" t="s">
        <v>30</v>
      </c>
      <c r="AU71" s="18" t="s">
        <v>30</v>
      </c>
      <c r="AV71" s="18" t="s">
        <v>30</v>
      </c>
      <c r="AW71" s="18" t="s">
        <v>30</v>
      </c>
      <c r="AX71" s="18" t="s">
        <v>30</v>
      </c>
      <c r="AZ71" s="18" t="s">
        <v>30</v>
      </c>
      <c r="BA71" s="18" t="s">
        <v>30</v>
      </c>
      <c r="BB71" s="18" t="s">
        <v>30</v>
      </c>
      <c r="BC71" s="18" t="s">
        <v>30</v>
      </c>
      <c r="BE71" s="18" t="s">
        <v>30</v>
      </c>
      <c r="BF71" s="18" t="s">
        <v>30</v>
      </c>
      <c r="BG71" s="18" t="s">
        <v>30</v>
      </c>
      <c r="BH71" s="18" t="s">
        <v>30</v>
      </c>
      <c r="BJ71" s="18" t="s">
        <v>30</v>
      </c>
      <c r="BK71" s="18" t="s">
        <v>30</v>
      </c>
      <c r="BL71" s="18" t="s">
        <v>30</v>
      </c>
      <c r="BM71" s="18" t="s">
        <v>30</v>
      </c>
    </row>
    <row r="72" spans="1:65">
      <c r="A72" s="8" t="s">
        <v>47</v>
      </c>
      <c r="B72" s="18" t="s">
        <v>30</v>
      </c>
      <c r="C72" s="18" t="s">
        <v>30</v>
      </c>
      <c r="D72" s="18" t="s">
        <v>30</v>
      </c>
      <c r="E72" s="18" t="s">
        <v>30</v>
      </c>
      <c r="F72" s="78"/>
      <c r="G72" s="18" t="s">
        <v>30</v>
      </c>
      <c r="H72" s="18" t="s">
        <v>30</v>
      </c>
      <c r="I72" s="18" t="s">
        <v>30</v>
      </c>
      <c r="J72" s="18" t="s">
        <v>30</v>
      </c>
      <c r="K72" s="78"/>
      <c r="L72" s="18" t="s">
        <v>30</v>
      </c>
      <c r="M72" s="18" t="s">
        <v>30</v>
      </c>
      <c r="N72" s="18" t="s">
        <v>30</v>
      </c>
      <c r="O72" s="18" t="s">
        <v>30</v>
      </c>
      <c r="P72" s="106"/>
      <c r="Q72" s="18" t="s">
        <v>30</v>
      </c>
      <c r="R72" s="18" t="s">
        <v>30</v>
      </c>
      <c r="S72" s="18" t="s">
        <v>30</v>
      </c>
      <c r="T72" s="18" t="s">
        <v>30</v>
      </c>
      <c r="U72" s="144"/>
      <c r="V72" s="18" t="s">
        <v>30</v>
      </c>
      <c r="W72" s="18" t="s">
        <v>30</v>
      </c>
      <c r="X72" s="18" t="s">
        <v>30</v>
      </c>
      <c r="Y72" s="18" t="s">
        <v>30</v>
      </c>
      <c r="Z72" s="47"/>
      <c r="AA72" s="18" t="s">
        <v>30</v>
      </c>
      <c r="AB72" s="18" t="s">
        <v>30</v>
      </c>
      <c r="AC72" s="18" t="s">
        <v>30</v>
      </c>
      <c r="AD72" s="18" t="s">
        <v>30</v>
      </c>
      <c r="AE72" s="39"/>
      <c r="AF72" s="18" t="s">
        <v>30</v>
      </c>
      <c r="AG72" s="18" t="s">
        <v>30</v>
      </c>
      <c r="AH72" s="18" t="s">
        <v>30</v>
      </c>
      <c r="AI72" s="18" t="s">
        <v>30</v>
      </c>
      <c r="AK72" s="18" t="s">
        <v>30</v>
      </c>
      <c r="AL72" s="18" t="s">
        <v>30</v>
      </c>
      <c r="AM72" s="18" t="s">
        <v>30</v>
      </c>
      <c r="AN72" s="18" t="s">
        <v>30</v>
      </c>
      <c r="AP72" s="18" t="s">
        <v>30</v>
      </c>
      <c r="AQ72" s="18" t="s">
        <v>30</v>
      </c>
      <c r="AR72" s="18" t="s">
        <v>30</v>
      </c>
      <c r="AS72" s="18" t="s">
        <v>30</v>
      </c>
      <c r="AU72" s="18" t="s">
        <v>30</v>
      </c>
      <c r="AV72" s="18" t="s">
        <v>30</v>
      </c>
      <c r="AW72" s="18" t="s">
        <v>30</v>
      </c>
      <c r="AX72" s="18" t="s">
        <v>30</v>
      </c>
      <c r="AZ72" s="18" t="s">
        <v>30</v>
      </c>
      <c r="BA72" s="18" t="s">
        <v>30</v>
      </c>
      <c r="BB72" s="18" t="s">
        <v>30</v>
      </c>
      <c r="BC72" s="18" t="s">
        <v>30</v>
      </c>
      <c r="BE72" s="18" t="s">
        <v>30</v>
      </c>
      <c r="BF72" s="18" t="s">
        <v>30</v>
      </c>
      <c r="BG72" s="18" t="s">
        <v>30</v>
      </c>
      <c r="BH72" s="18" t="s">
        <v>30</v>
      </c>
      <c r="BJ72" s="18" t="s">
        <v>30</v>
      </c>
      <c r="BK72" s="18" t="s">
        <v>30</v>
      </c>
      <c r="BL72" s="18" t="s">
        <v>30</v>
      </c>
      <c r="BM72" s="18" t="s">
        <v>30</v>
      </c>
    </row>
    <row r="73" spans="1:65">
      <c r="A73" s="8" t="s">
        <v>48</v>
      </c>
      <c r="B73" s="18" t="s">
        <v>30</v>
      </c>
      <c r="C73" s="18" t="s">
        <v>30</v>
      </c>
      <c r="D73" s="18" t="s">
        <v>30</v>
      </c>
      <c r="E73" s="18" t="s">
        <v>30</v>
      </c>
      <c r="F73" s="78"/>
      <c r="G73" s="18" t="s">
        <v>30</v>
      </c>
      <c r="H73" s="18" t="s">
        <v>30</v>
      </c>
      <c r="I73" s="18" t="s">
        <v>30</v>
      </c>
      <c r="J73" s="18" t="s">
        <v>30</v>
      </c>
      <c r="K73" s="78"/>
      <c r="L73" s="18" t="s">
        <v>30</v>
      </c>
      <c r="M73" s="18" t="s">
        <v>30</v>
      </c>
      <c r="N73" s="18" t="s">
        <v>30</v>
      </c>
      <c r="O73" s="18" t="s">
        <v>30</v>
      </c>
      <c r="P73" s="106"/>
      <c r="Q73" s="18" t="s">
        <v>30</v>
      </c>
      <c r="R73" s="18" t="s">
        <v>30</v>
      </c>
      <c r="S73" s="18" t="s">
        <v>30</v>
      </c>
      <c r="T73" s="18" t="s">
        <v>30</v>
      </c>
      <c r="U73" s="144"/>
      <c r="V73" s="18" t="s">
        <v>30</v>
      </c>
      <c r="W73" s="18" t="s">
        <v>30</v>
      </c>
      <c r="X73" s="18" t="s">
        <v>30</v>
      </c>
      <c r="Y73" s="18" t="s">
        <v>30</v>
      </c>
      <c r="Z73" s="47"/>
      <c r="AA73" s="18" t="s">
        <v>30</v>
      </c>
      <c r="AB73" s="18" t="s">
        <v>30</v>
      </c>
      <c r="AC73" s="18" t="s">
        <v>30</v>
      </c>
      <c r="AD73" s="18" t="s">
        <v>30</v>
      </c>
      <c r="AE73" s="39"/>
      <c r="AF73" s="18" t="s">
        <v>30</v>
      </c>
      <c r="AG73" s="18" t="s">
        <v>30</v>
      </c>
      <c r="AH73" s="18" t="s">
        <v>30</v>
      </c>
      <c r="AI73" s="18" t="s">
        <v>30</v>
      </c>
      <c r="AK73" s="18" t="s">
        <v>30</v>
      </c>
      <c r="AL73" s="18" t="s">
        <v>30</v>
      </c>
      <c r="AM73" s="18" t="s">
        <v>30</v>
      </c>
      <c r="AN73" s="18" t="s">
        <v>30</v>
      </c>
      <c r="AP73" s="18" t="s">
        <v>30</v>
      </c>
      <c r="AQ73" s="18" t="s">
        <v>30</v>
      </c>
      <c r="AR73" s="18" t="s">
        <v>30</v>
      </c>
      <c r="AS73" s="18" t="s">
        <v>30</v>
      </c>
      <c r="AU73" s="18" t="s">
        <v>30</v>
      </c>
      <c r="AV73" s="18" t="s">
        <v>30</v>
      </c>
      <c r="AW73" s="18" t="s">
        <v>30</v>
      </c>
      <c r="AX73" s="18" t="s">
        <v>30</v>
      </c>
      <c r="AZ73" s="18" t="s">
        <v>30</v>
      </c>
      <c r="BA73" s="18" t="s">
        <v>30</v>
      </c>
      <c r="BB73" s="18" t="s">
        <v>30</v>
      </c>
      <c r="BC73" s="18" t="s">
        <v>30</v>
      </c>
      <c r="BE73" s="18" t="s">
        <v>30</v>
      </c>
      <c r="BF73" s="18" t="s">
        <v>30</v>
      </c>
      <c r="BG73" s="18" t="s">
        <v>30</v>
      </c>
      <c r="BH73" s="18" t="s">
        <v>30</v>
      </c>
      <c r="BJ73" s="18" t="s">
        <v>30</v>
      </c>
      <c r="BK73" s="18" t="s">
        <v>30</v>
      </c>
      <c r="BL73" s="18" t="s">
        <v>30</v>
      </c>
      <c r="BM73" s="18" t="s">
        <v>30</v>
      </c>
    </row>
    <row r="74" spans="1:65">
      <c r="A74" s="16" t="s">
        <v>36</v>
      </c>
      <c r="B74" s="60">
        <f t="shared" si="88"/>
        <v>1</v>
      </c>
      <c r="C74" s="60">
        <f t="shared" si="89"/>
        <v>0</v>
      </c>
      <c r="D74" s="60">
        <f t="shared" si="90"/>
        <v>0</v>
      </c>
      <c r="E74" s="60">
        <f t="shared" si="91"/>
        <v>1</v>
      </c>
      <c r="F74" s="78"/>
      <c r="G74" s="60">
        <f>G31/J31</f>
        <v>1</v>
      </c>
      <c r="H74" s="60">
        <f>H31/J31</f>
        <v>0</v>
      </c>
      <c r="I74" s="60">
        <f>I31/J31</f>
        <v>0</v>
      </c>
      <c r="J74" s="60">
        <f>J31/J31</f>
        <v>1</v>
      </c>
      <c r="K74" s="78"/>
      <c r="L74" s="60">
        <f>L31/O31</f>
        <v>0.875</v>
      </c>
      <c r="M74" s="60">
        <f>M31/O31</f>
        <v>0</v>
      </c>
      <c r="N74" s="60">
        <f>N31/O31</f>
        <v>0.125</v>
      </c>
      <c r="O74" s="60">
        <f>O31/O31</f>
        <v>1</v>
      </c>
      <c r="P74" s="106"/>
      <c r="Q74" s="60">
        <f>Q31/T31</f>
        <v>0.7142857142857143</v>
      </c>
      <c r="R74" s="60">
        <f>R31/T31</f>
        <v>0</v>
      </c>
      <c r="S74" s="60">
        <f>S31/T31</f>
        <v>0.2857142857142857</v>
      </c>
      <c r="T74" s="60">
        <f>T31/T31</f>
        <v>1</v>
      </c>
      <c r="U74" s="144"/>
      <c r="V74" s="60">
        <f>V31/Y31</f>
        <v>0.7142857142857143</v>
      </c>
      <c r="W74" s="60">
        <f>W31/Y31</f>
        <v>0</v>
      </c>
      <c r="X74" s="60">
        <f>X31/Y31</f>
        <v>0.2857142857142857</v>
      </c>
      <c r="Y74" s="60">
        <f>Y31/Y31</f>
        <v>1</v>
      </c>
      <c r="Z74" s="47"/>
      <c r="AA74" s="60">
        <f>AA31/AD31</f>
        <v>0.9</v>
      </c>
      <c r="AB74" s="60">
        <f>AB31/AD31</f>
        <v>0</v>
      </c>
      <c r="AC74" s="60">
        <f>AC31/AD31</f>
        <v>0.1</v>
      </c>
      <c r="AD74" s="60">
        <f>AD31/AD31</f>
        <v>1</v>
      </c>
      <c r="AE74" s="39"/>
      <c r="AF74" s="60">
        <f>AF31/AI31</f>
        <v>0.22580645161290322</v>
      </c>
      <c r="AG74" s="60">
        <f>AG31/AI31</f>
        <v>0</v>
      </c>
      <c r="AH74" s="60">
        <f>AH31/AI31</f>
        <v>0.77419354838709675</v>
      </c>
      <c r="AI74" s="60">
        <f>AI31/AI31</f>
        <v>1</v>
      </c>
      <c r="AK74" s="60">
        <f>AK31/AN31</f>
        <v>1</v>
      </c>
      <c r="AL74" s="60">
        <f>AL31/AN31</f>
        <v>0</v>
      </c>
      <c r="AM74" s="60">
        <f>AM31/AN31</f>
        <v>0</v>
      </c>
      <c r="AN74" s="60">
        <f>AN31/AN31</f>
        <v>1</v>
      </c>
      <c r="AP74" s="60">
        <f>AP31/AS31</f>
        <v>0.91666666666666663</v>
      </c>
      <c r="AQ74" s="60">
        <f>AQ31/AS31</f>
        <v>0</v>
      </c>
      <c r="AR74" s="60">
        <f>AR31/AS31</f>
        <v>8.3333333333333329E-2</v>
      </c>
      <c r="AS74" s="60">
        <f>AS31/AS31</f>
        <v>1</v>
      </c>
      <c r="AU74" s="60">
        <f>AU31/AX31</f>
        <v>1</v>
      </c>
      <c r="AV74" s="60">
        <f>AV31/AX31</f>
        <v>0</v>
      </c>
      <c r="AW74" s="60">
        <f>AW31/AX31</f>
        <v>0</v>
      </c>
      <c r="AX74" s="60">
        <f>AX31/AX31</f>
        <v>1</v>
      </c>
      <c r="AZ74" s="60">
        <f>AZ31/BC31</f>
        <v>0.94117647058823528</v>
      </c>
      <c r="BA74" s="60">
        <f>BA31/BC31</f>
        <v>0</v>
      </c>
      <c r="BB74" s="60">
        <f>BB31/BC31</f>
        <v>5.8823529411764705E-2</v>
      </c>
      <c r="BC74" s="60">
        <f>BC31/BC31</f>
        <v>1</v>
      </c>
      <c r="BE74" s="60">
        <f>(BE31/$BH$31)</f>
        <v>0.93333333333333335</v>
      </c>
      <c r="BF74" s="60">
        <f>(BF31/$BH$31)</f>
        <v>0</v>
      </c>
      <c r="BG74" s="60">
        <f>(BG31/$BH$31)</f>
        <v>6.6666666666666666E-2</v>
      </c>
      <c r="BH74" s="60">
        <f>(BH31/$BH$31)</f>
        <v>1</v>
      </c>
      <c r="BJ74" s="201">
        <f>BJ31/$BM$31</f>
        <v>0.33333333333333331</v>
      </c>
      <c r="BK74" s="201">
        <f t="shared" ref="BK74:BM74" si="130">BK31/$BM$31</f>
        <v>0</v>
      </c>
      <c r="BL74" s="201">
        <f t="shared" si="130"/>
        <v>0.66666666666666663</v>
      </c>
      <c r="BM74" s="201">
        <f t="shared" si="130"/>
        <v>1</v>
      </c>
    </row>
    <row r="75" spans="1:65">
      <c r="A75" s="8" t="s">
        <v>29</v>
      </c>
      <c r="B75" s="74">
        <v>0</v>
      </c>
      <c r="C75" s="74">
        <v>0</v>
      </c>
      <c r="D75" s="74">
        <v>0</v>
      </c>
      <c r="E75" s="74">
        <v>0</v>
      </c>
      <c r="F75" s="78"/>
      <c r="G75" s="74">
        <f>(G32/$J$32)</f>
        <v>1</v>
      </c>
      <c r="H75" s="74">
        <f>(H32/$J$32)</f>
        <v>0</v>
      </c>
      <c r="I75" s="74">
        <f>(I32/$J$32)</f>
        <v>0</v>
      </c>
      <c r="J75" s="74">
        <f>(J32/$J$32)</f>
        <v>1</v>
      </c>
      <c r="K75" s="78"/>
      <c r="L75" s="74">
        <f>(L32/$O$32)</f>
        <v>1</v>
      </c>
      <c r="M75" s="74">
        <f>(M32/$O$32)</f>
        <v>0</v>
      </c>
      <c r="N75" s="74">
        <f>(N32/$O$32)</f>
        <v>0</v>
      </c>
      <c r="O75" s="74">
        <f>(O32/$O$32)</f>
        <v>1</v>
      </c>
      <c r="P75" s="106"/>
      <c r="Q75" s="74">
        <f>(Q32/$T$32)</f>
        <v>0.6</v>
      </c>
      <c r="R75" s="74">
        <f>(R32/$T$32)</f>
        <v>0</v>
      </c>
      <c r="S75" s="74">
        <f>(S32/$T$32)</f>
        <v>0.4</v>
      </c>
      <c r="T75" s="74">
        <f>(T32/$T$32)</f>
        <v>1</v>
      </c>
      <c r="U75" s="144"/>
      <c r="V75" s="74">
        <f>(V32/$Y$32)</f>
        <v>1</v>
      </c>
      <c r="W75" s="74">
        <f>(W32/$Y$32)</f>
        <v>0</v>
      </c>
      <c r="X75" s="74">
        <f>(X32/$Y$32)</f>
        <v>0</v>
      </c>
      <c r="Y75" s="74">
        <f>(Y32/$Y$32)</f>
        <v>1</v>
      </c>
      <c r="Z75" s="47"/>
      <c r="AA75" s="74">
        <f>(AA32/$AD$32)</f>
        <v>1</v>
      </c>
      <c r="AB75" s="74">
        <f>(AB32/$AD$32)</f>
        <v>0</v>
      </c>
      <c r="AC75" s="74">
        <f>(AC32/$AD$32)</f>
        <v>0</v>
      </c>
      <c r="AD75" s="74">
        <f>(AD32/$AD$32)</f>
        <v>1</v>
      </c>
      <c r="AE75" s="39"/>
      <c r="AF75" s="74">
        <f>(AF32/$AI$32)</f>
        <v>1</v>
      </c>
      <c r="AG75" s="74">
        <f>(AG32/$AI$32)</f>
        <v>0</v>
      </c>
      <c r="AH75" s="74">
        <f>(AH32/$AI$32)</f>
        <v>0</v>
      </c>
      <c r="AI75" s="74">
        <f>(AI32/$AI$32)</f>
        <v>1</v>
      </c>
      <c r="AK75" s="74">
        <f>(AK32/$AN$32)</f>
        <v>1</v>
      </c>
      <c r="AL75" s="74">
        <f>(AL32/$AN$32)</f>
        <v>0</v>
      </c>
      <c r="AM75" s="74">
        <f>(AM32/$AN$32)</f>
        <v>0</v>
      </c>
      <c r="AN75" s="74">
        <f>(AN32/$AN$32)</f>
        <v>1</v>
      </c>
      <c r="AP75" s="74">
        <f>(AP32/$AS$32)</f>
        <v>1</v>
      </c>
      <c r="AQ75" s="74">
        <f>(AQ32/$AS$32)</f>
        <v>0</v>
      </c>
      <c r="AR75" s="74">
        <f>(AR32/$AS$32)</f>
        <v>0</v>
      </c>
      <c r="AS75" s="74">
        <f>(AS32/$AS$32)</f>
        <v>1</v>
      </c>
      <c r="AU75" s="74">
        <f>(AU32/$AX$32)</f>
        <v>1</v>
      </c>
      <c r="AV75" s="74">
        <f>(AV32/$AX$32)</f>
        <v>0</v>
      </c>
      <c r="AW75" s="74">
        <f>(AW32/$AX$32)</f>
        <v>0</v>
      </c>
      <c r="AX75" s="74">
        <f>(AX32/$AX$32)</f>
        <v>1</v>
      </c>
      <c r="AZ75" s="74">
        <f>(AZ32/$BC$32)</f>
        <v>0.8</v>
      </c>
      <c r="BA75" s="74">
        <f>(BA32/$BC$32)</f>
        <v>0</v>
      </c>
      <c r="BB75" s="74">
        <f>(BB32/$BC$32)</f>
        <v>0.2</v>
      </c>
      <c r="BC75" s="74">
        <f>(BC32/$BC$32)</f>
        <v>1</v>
      </c>
      <c r="BE75" s="74">
        <f>(BE32/$BH$32)</f>
        <v>1</v>
      </c>
      <c r="BF75" s="74">
        <f>(BF32/$BH$32)</f>
        <v>0</v>
      </c>
      <c r="BG75" s="74">
        <f>(BG32/$BH$32)</f>
        <v>0</v>
      </c>
      <c r="BH75" s="74">
        <f>(BH32/$BH$32)</f>
        <v>1</v>
      </c>
      <c r="BJ75" s="200">
        <f>BJ32/BM32</f>
        <v>1</v>
      </c>
      <c r="BK75" s="200">
        <f>BK32/BM32</f>
        <v>0</v>
      </c>
      <c r="BL75" s="200">
        <f>BL32/BM32</f>
        <v>0</v>
      </c>
      <c r="BM75" s="200">
        <f>BM32/BM32</f>
        <v>1</v>
      </c>
    </row>
    <row r="76" spans="1:65">
      <c r="A76" s="8" t="s">
        <v>31</v>
      </c>
      <c r="B76" s="74">
        <f>(B33/$E$33)</f>
        <v>1</v>
      </c>
      <c r="C76" s="74">
        <f>(C33/$E$33)</f>
        <v>0</v>
      </c>
      <c r="D76" s="74">
        <f>(D33/$E$33)</f>
        <v>0</v>
      </c>
      <c r="E76" s="74">
        <f>(E33/$E$33)</f>
        <v>1</v>
      </c>
      <c r="F76" s="78"/>
      <c r="G76" s="74">
        <f>(G33/$J$33)</f>
        <v>1</v>
      </c>
      <c r="H76" s="74">
        <f>(H33/$J$33)</f>
        <v>0</v>
      </c>
      <c r="I76" s="74">
        <f>(I33/$J$33)</f>
        <v>0</v>
      </c>
      <c r="J76" s="74">
        <f>(J33/$J$33)</f>
        <v>1</v>
      </c>
      <c r="K76" s="78"/>
      <c r="L76" s="74">
        <f>(L33/$O$33)</f>
        <v>1</v>
      </c>
      <c r="M76" s="74">
        <f>(M33/$O$33)</f>
        <v>0</v>
      </c>
      <c r="N76" s="74">
        <f>(N33/$O$33)</f>
        <v>0</v>
      </c>
      <c r="O76" s="74">
        <f>(O33/$O$33)</f>
        <v>1</v>
      </c>
      <c r="P76" s="106"/>
      <c r="Q76" s="74">
        <f>(Q33/$T$33)</f>
        <v>1</v>
      </c>
      <c r="R76" s="74">
        <f>(R33/$T$33)</f>
        <v>0</v>
      </c>
      <c r="S76" s="74">
        <f>(S33/$T$33)</f>
        <v>0</v>
      </c>
      <c r="T76" s="74">
        <f>(T33/$T$33)</f>
        <v>1</v>
      </c>
      <c r="U76" s="144"/>
      <c r="V76" s="74">
        <f>(V33/$Y$33)</f>
        <v>1</v>
      </c>
      <c r="W76" s="74">
        <f>(W33/$Y$33)</f>
        <v>0</v>
      </c>
      <c r="X76" s="74">
        <f>(X33/$Y$33)</f>
        <v>0</v>
      </c>
      <c r="Y76" s="74">
        <f>(Y33/$Y$33)</f>
        <v>1</v>
      </c>
      <c r="Z76" s="47"/>
      <c r="AA76" s="74">
        <f>(AA33/$AD$33)</f>
        <v>1</v>
      </c>
      <c r="AB76" s="74">
        <f>(AB33/$AD$33)</f>
        <v>0</v>
      </c>
      <c r="AC76" s="74">
        <f>(AC33/$AD$33)</f>
        <v>0</v>
      </c>
      <c r="AD76" s="74">
        <f>(AD33/$AD$33)</f>
        <v>1</v>
      </c>
      <c r="AE76" s="39"/>
      <c r="AF76" s="74">
        <f>(AF33/$AI$33)</f>
        <v>1</v>
      </c>
      <c r="AG76" s="74">
        <f>(AG33/$AI$33)</f>
        <v>0</v>
      </c>
      <c r="AH76" s="74">
        <f>(AH33/$AI$33)</f>
        <v>0</v>
      </c>
      <c r="AI76" s="74">
        <f>(AI33/$AI$33)</f>
        <v>1</v>
      </c>
      <c r="AK76" s="74">
        <f>(AK33/$AN$33)</f>
        <v>1</v>
      </c>
      <c r="AL76" s="74">
        <f>(AL33/$AN$33)</f>
        <v>0</v>
      </c>
      <c r="AM76" s="74">
        <f>(AM33/$AN$33)</f>
        <v>0</v>
      </c>
      <c r="AN76" s="74">
        <f>(AN33/$AN$33)</f>
        <v>1</v>
      </c>
      <c r="AP76" s="74">
        <v>0</v>
      </c>
      <c r="AQ76" s="74">
        <v>0</v>
      </c>
      <c r="AR76" s="74">
        <v>0</v>
      </c>
      <c r="AS76" s="74">
        <v>0</v>
      </c>
      <c r="AU76" s="74">
        <f>(AU33/$AX$33)</f>
        <v>1</v>
      </c>
      <c r="AV76" s="74">
        <f>(AV33/$AX$33)</f>
        <v>0</v>
      </c>
      <c r="AW76" s="74">
        <f>(AW33/$AX$33)</f>
        <v>0</v>
      </c>
      <c r="AX76" s="74">
        <f>(AX33/$AX$33)</f>
        <v>1</v>
      </c>
      <c r="AZ76" s="74">
        <f>(AZ33/$BC$33)</f>
        <v>1</v>
      </c>
      <c r="BA76" s="74">
        <f>(BA33/$BC$33)</f>
        <v>0</v>
      </c>
      <c r="BB76" s="74">
        <f>(BB33/$BC$33)</f>
        <v>0</v>
      </c>
      <c r="BC76" s="74">
        <f>(BC33/$BC$33)</f>
        <v>1</v>
      </c>
      <c r="BE76" s="74">
        <f>(BE33/$BH$33)</f>
        <v>1</v>
      </c>
      <c r="BF76" s="74">
        <f>(BF33/$BH$33)</f>
        <v>0</v>
      </c>
      <c r="BG76" s="74">
        <f>(BG33/$BH$33)</f>
        <v>0</v>
      </c>
      <c r="BH76" s="74">
        <f>(BH33/$BH$33)</f>
        <v>1</v>
      </c>
      <c r="BJ76" s="200">
        <v>0</v>
      </c>
      <c r="BK76" s="200">
        <v>0</v>
      </c>
      <c r="BL76" s="200">
        <v>0</v>
      </c>
      <c r="BM76" s="200">
        <v>0</v>
      </c>
    </row>
    <row r="77" spans="1:65">
      <c r="A77" s="8" t="s">
        <v>32</v>
      </c>
      <c r="B77" s="74">
        <f>(B34/$E$34)</f>
        <v>1</v>
      </c>
      <c r="C77" s="74">
        <f>(C34/$E$34)</f>
        <v>0</v>
      </c>
      <c r="D77" s="74">
        <f>(D34/$E$34)</f>
        <v>0</v>
      </c>
      <c r="E77" s="74">
        <f>(E34/$E$34)</f>
        <v>1</v>
      </c>
      <c r="F77" s="78"/>
      <c r="G77" s="74">
        <f>(G34/$J$34)</f>
        <v>1</v>
      </c>
      <c r="H77" s="74">
        <f>(H34/$J$34)</f>
        <v>0</v>
      </c>
      <c r="I77" s="74">
        <f>(I34/$J$34)</f>
        <v>0</v>
      </c>
      <c r="J77" s="74">
        <f>(J34/$J$34)</f>
        <v>1</v>
      </c>
      <c r="K77" s="78"/>
      <c r="L77" s="74">
        <f>(L34/$O$34)</f>
        <v>1</v>
      </c>
      <c r="M77" s="74">
        <f>(M34/$O$34)</f>
        <v>0</v>
      </c>
      <c r="N77" s="74">
        <f>(N34/$O$34)</f>
        <v>0</v>
      </c>
      <c r="O77" s="74">
        <f>(O34/$O$34)</f>
        <v>1</v>
      </c>
      <c r="P77" s="106"/>
      <c r="Q77" s="74">
        <f>(Q34/$T$34)</f>
        <v>1</v>
      </c>
      <c r="R77" s="74">
        <f>(R34/$T$34)</f>
        <v>0</v>
      </c>
      <c r="S77" s="74">
        <f>(S34/$T$34)</f>
        <v>0</v>
      </c>
      <c r="T77" s="74">
        <f>(T34/$T$34)</f>
        <v>1</v>
      </c>
      <c r="U77" s="144"/>
      <c r="V77" s="74">
        <f>(V34/$Y$34)</f>
        <v>1</v>
      </c>
      <c r="W77" s="74">
        <f>(W34/$Y$34)</f>
        <v>0</v>
      </c>
      <c r="X77" s="74">
        <f>(X34/$Y$34)</f>
        <v>0</v>
      </c>
      <c r="Y77" s="74">
        <f>(Y34/$Y$34)</f>
        <v>1</v>
      </c>
      <c r="Z77" s="47"/>
      <c r="AA77" s="74">
        <f>(AA34/$AD$34)</f>
        <v>1</v>
      </c>
      <c r="AB77" s="74">
        <f>(AB34/$AD$34)</f>
        <v>0</v>
      </c>
      <c r="AC77" s="74">
        <f>(AC34/$AD$34)</f>
        <v>0</v>
      </c>
      <c r="AD77" s="74">
        <f>(AD34/$AD$34)</f>
        <v>1</v>
      </c>
      <c r="AE77" s="39"/>
      <c r="AF77" s="74">
        <v>0</v>
      </c>
      <c r="AG77" s="74">
        <v>0</v>
      </c>
      <c r="AH77" s="74">
        <v>0</v>
      </c>
      <c r="AI77" s="74">
        <v>0</v>
      </c>
      <c r="AK77" s="74">
        <f>(AK34/$AN$34)</f>
        <v>1</v>
      </c>
      <c r="AL77" s="74">
        <f>(AL34/$AN$34)</f>
        <v>0</v>
      </c>
      <c r="AM77" s="74">
        <f>(AM34/$AN$34)</f>
        <v>0</v>
      </c>
      <c r="AN77" s="74">
        <f>(AN34/$AN$34)</f>
        <v>1</v>
      </c>
      <c r="AP77" s="74">
        <v>0</v>
      </c>
      <c r="AQ77" s="74">
        <v>0</v>
      </c>
      <c r="AR77" s="74">
        <v>0</v>
      </c>
      <c r="AS77" s="74">
        <v>0</v>
      </c>
      <c r="AU77" s="74">
        <f>(AU34/$AX$34)</f>
        <v>1</v>
      </c>
      <c r="AV77" s="74">
        <f>(AV34/$AX$34)</f>
        <v>0</v>
      </c>
      <c r="AW77" s="74">
        <f>(AW34/$AX$34)</f>
        <v>0</v>
      </c>
      <c r="AX77" s="74">
        <f>(AX34/$AX$34)</f>
        <v>1</v>
      </c>
      <c r="AZ77" s="74">
        <f>(AZ34/$BC$34)</f>
        <v>1</v>
      </c>
      <c r="BA77" s="74">
        <f>(BA34/$BC$34)</f>
        <v>0</v>
      </c>
      <c r="BB77" s="74">
        <f>(BB34/$BC$34)</f>
        <v>0</v>
      </c>
      <c r="BC77" s="74">
        <f>(BC34/$BC$34)</f>
        <v>1</v>
      </c>
      <c r="BE77" s="74">
        <f>(BE34/$BH$34)</f>
        <v>1</v>
      </c>
      <c r="BF77" s="74">
        <f>(BF34/$BH$34)</f>
        <v>0</v>
      </c>
      <c r="BG77" s="74">
        <f>(BG34/$BH$34)</f>
        <v>0</v>
      </c>
      <c r="BH77" s="74">
        <f>(BH34/$BH$34)</f>
        <v>1</v>
      </c>
      <c r="BJ77" s="200">
        <f t="shared" ref="BJ77:BJ80" si="131">BJ34/BM34</f>
        <v>1</v>
      </c>
      <c r="BK77" s="200">
        <f t="shared" ref="BK77:BK80" si="132">BK34/BM34</f>
        <v>0</v>
      </c>
      <c r="BL77" s="200">
        <f t="shared" ref="BL77:BL80" si="133">BL34/BM34</f>
        <v>0</v>
      </c>
      <c r="BM77" s="200">
        <f t="shared" ref="BM77:BM80" si="134">BM34/BM34</f>
        <v>1</v>
      </c>
    </row>
    <row r="78" spans="1:65">
      <c r="A78" s="8" t="s">
        <v>33</v>
      </c>
      <c r="B78" s="74">
        <f>(B35/$E$35)</f>
        <v>1</v>
      </c>
      <c r="C78" s="74">
        <f>(C35/$E$35)</f>
        <v>0</v>
      </c>
      <c r="D78" s="74">
        <f>(D35/$E$35)</f>
        <v>0</v>
      </c>
      <c r="E78" s="74">
        <f>(E35/$E$35)</f>
        <v>1</v>
      </c>
      <c r="F78" s="78"/>
      <c r="G78" s="74">
        <f>(G35/$J$35)</f>
        <v>1</v>
      </c>
      <c r="H78" s="74">
        <f>(H35/$J$35)</f>
        <v>0</v>
      </c>
      <c r="I78" s="74">
        <f>(I35/$J$35)</f>
        <v>0</v>
      </c>
      <c r="J78" s="74">
        <f>(J35/$J$35)</f>
        <v>1</v>
      </c>
      <c r="K78" s="78"/>
      <c r="L78" s="74">
        <f>(L35/$O$35)</f>
        <v>1</v>
      </c>
      <c r="M78" s="74">
        <f>(M35/$O$35)</f>
        <v>0</v>
      </c>
      <c r="N78" s="74">
        <f>(N35/$O$35)</f>
        <v>0</v>
      </c>
      <c r="O78" s="74">
        <f>(O35/$O$35)</f>
        <v>1</v>
      </c>
      <c r="P78" s="106"/>
      <c r="Q78" s="74">
        <f>(Q35/$T$35)</f>
        <v>1</v>
      </c>
      <c r="R78" s="74">
        <f>(R35/$T$35)</f>
        <v>0</v>
      </c>
      <c r="S78" s="74">
        <f>(S35/$T$35)</f>
        <v>0</v>
      </c>
      <c r="T78" s="74">
        <f>(T35/$T$35)</f>
        <v>1</v>
      </c>
      <c r="U78" s="144"/>
      <c r="V78" s="74">
        <f>(V35/$Y$35)</f>
        <v>1</v>
      </c>
      <c r="W78" s="74">
        <f>(W35/$Y$35)</f>
        <v>0</v>
      </c>
      <c r="X78" s="74">
        <f>(X35/$Y$35)</f>
        <v>0</v>
      </c>
      <c r="Y78" s="74">
        <f>(Y35/$Y$35)</f>
        <v>1</v>
      </c>
      <c r="Z78" s="47"/>
      <c r="AA78" s="74">
        <f>(AA35/$AD$35)</f>
        <v>1</v>
      </c>
      <c r="AB78" s="74">
        <f>(AB35/$AD$35)</f>
        <v>0</v>
      </c>
      <c r="AC78" s="74">
        <f>(AC35/$AD$35)</f>
        <v>0</v>
      </c>
      <c r="AD78" s="74">
        <f>(AD35/$AD$35)</f>
        <v>1</v>
      </c>
      <c r="AE78" s="39"/>
      <c r="AF78" s="74">
        <f>(AF35/$AI$35)</f>
        <v>1</v>
      </c>
      <c r="AG78" s="74">
        <f>(AG35/$AI$35)</f>
        <v>0</v>
      </c>
      <c r="AH78" s="74">
        <f>(AH35/$AI$35)</f>
        <v>0</v>
      </c>
      <c r="AI78" s="74">
        <f>(AI35/$AI$35)</f>
        <v>1</v>
      </c>
      <c r="AK78" s="74">
        <v>0</v>
      </c>
      <c r="AL78" s="74">
        <v>0</v>
      </c>
      <c r="AM78" s="74">
        <v>0</v>
      </c>
      <c r="AN78" s="74">
        <v>0</v>
      </c>
      <c r="AP78" s="74">
        <f>(AP35/$AS$35)</f>
        <v>1</v>
      </c>
      <c r="AQ78" s="74">
        <f>(AQ35/$AS$35)</f>
        <v>0</v>
      </c>
      <c r="AR78" s="74">
        <f>(AR35/$AS$35)</f>
        <v>0</v>
      </c>
      <c r="AS78" s="74">
        <f>(AS35/$AS$35)</f>
        <v>1</v>
      </c>
      <c r="AU78" s="74">
        <f>(AU35/$AX$35)</f>
        <v>1</v>
      </c>
      <c r="AV78" s="74">
        <f>(AV35/$AX$35)</f>
        <v>0</v>
      </c>
      <c r="AW78" s="74">
        <f>(AW35/$AX$35)</f>
        <v>0</v>
      </c>
      <c r="AX78" s="74">
        <f>(AX35/$AX$35)</f>
        <v>1</v>
      </c>
      <c r="AZ78" s="74">
        <f>(AZ35/$BC$35)</f>
        <v>1</v>
      </c>
      <c r="BA78" s="74">
        <f>(BA35/$BC$35)</f>
        <v>0</v>
      </c>
      <c r="BB78" s="74">
        <f>(BB35/$BC$35)</f>
        <v>0</v>
      </c>
      <c r="BC78" s="74">
        <f>(BC35/$BC$35)</f>
        <v>1</v>
      </c>
      <c r="BE78" s="74">
        <f>(BE35/$BH$35)</f>
        <v>1</v>
      </c>
      <c r="BF78" s="74">
        <f>(BF35/$BH$35)</f>
        <v>0</v>
      </c>
      <c r="BG78" s="74">
        <f>(BG35/$BH$35)</f>
        <v>0</v>
      </c>
      <c r="BH78" s="74">
        <f>(BH35/$BH$35)</f>
        <v>1</v>
      </c>
      <c r="BJ78" s="200">
        <f t="shared" si="131"/>
        <v>1</v>
      </c>
      <c r="BK78" s="200">
        <f t="shared" si="132"/>
        <v>0</v>
      </c>
      <c r="BL78" s="200">
        <f t="shared" si="133"/>
        <v>0</v>
      </c>
      <c r="BM78" s="200">
        <f t="shared" si="134"/>
        <v>1</v>
      </c>
    </row>
    <row r="79" spans="1:65">
      <c r="A79" s="8" t="s">
        <v>34</v>
      </c>
      <c r="B79" s="74">
        <f>(B36/$E$36)</f>
        <v>1</v>
      </c>
      <c r="C79" s="74">
        <f>(C36/$E$36)</f>
        <v>0</v>
      </c>
      <c r="D79" s="74">
        <f>(D36/$E$36)</f>
        <v>0</v>
      </c>
      <c r="E79" s="74">
        <f>(E36/$E$36)</f>
        <v>1</v>
      </c>
      <c r="F79" s="78"/>
      <c r="G79" s="74">
        <f>(G36/$J$36)</f>
        <v>1</v>
      </c>
      <c r="H79" s="74">
        <f>(H36/$J$36)</f>
        <v>0</v>
      </c>
      <c r="I79" s="74">
        <f>(I36/$J$36)</f>
        <v>0</v>
      </c>
      <c r="J79" s="74">
        <f>(J36/$J$36)</f>
        <v>1</v>
      </c>
      <c r="K79" s="78"/>
      <c r="L79" s="74">
        <f>(L36/$O$36)</f>
        <v>1</v>
      </c>
      <c r="M79" s="74">
        <f>(M36/$O$36)</f>
        <v>0</v>
      </c>
      <c r="N79" s="74">
        <f>(N36/$O$36)</f>
        <v>0</v>
      </c>
      <c r="O79" s="74">
        <f>(O36/$O$36)</f>
        <v>1</v>
      </c>
      <c r="P79" s="106"/>
      <c r="Q79" s="74">
        <f>(Q36/$T$36)</f>
        <v>0.66666666666666663</v>
      </c>
      <c r="R79" s="74">
        <f>(R36/$T$36)</f>
        <v>0</v>
      </c>
      <c r="S79" s="74">
        <f>(S36/$T$36)</f>
        <v>0.33333333333333331</v>
      </c>
      <c r="T79" s="74">
        <f>(T36/$T$36)</f>
        <v>1</v>
      </c>
      <c r="U79" s="144"/>
      <c r="V79" s="74">
        <f>(V36/$Y$36)</f>
        <v>1</v>
      </c>
      <c r="W79" s="74">
        <f>(W36/$Y$36)</f>
        <v>0</v>
      </c>
      <c r="X79" s="74">
        <f>(X36/$Y$36)</f>
        <v>0</v>
      </c>
      <c r="Y79" s="74">
        <f>(Y36/$Y$36)</f>
        <v>1</v>
      </c>
      <c r="Z79" s="47"/>
      <c r="AA79" s="74">
        <f>(AA36/$AD$36)</f>
        <v>0.66666666666666663</v>
      </c>
      <c r="AB79" s="74">
        <f>(AB36/$AD$36)</f>
        <v>0</v>
      </c>
      <c r="AC79" s="74">
        <f>(AC36/$AD$36)</f>
        <v>0.33333333333333331</v>
      </c>
      <c r="AD79" s="74">
        <f>(AD36/$AD$36)</f>
        <v>1</v>
      </c>
      <c r="AE79" s="39"/>
      <c r="AF79" s="74">
        <f>(AF36/$AI$36)</f>
        <v>1</v>
      </c>
      <c r="AG79" s="74">
        <f>(AG36/$AI$36)</f>
        <v>0</v>
      </c>
      <c r="AH79" s="74">
        <f>(AH36/$AI$36)</f>
        <v>0</v>
      </c>
      <c r="AI79" s="74">
        <f>(AI36/$AI$36)</f>
        <v>1</v>
      </c>
      <c r="AK79" s="74">
        <f>(AK36/$AN$36)</f>
        <v>1</v>
      </c>
      <c r="AL79" s="74">
        <f>(AL36/$AN$36)</f>
        <v>0</v>
      </c>
      <c r="AM79" s="74">
        <f>(AM36/$AN$36)</f>
        <v>0</v>
      </c>
      <c r="AN79" s="74">
        <f>(AN36/$AN$36)</f>
        <v>1</v>
      </c>
      <c r="AP79" s="74">
        <f>(AP36/$AS$36)</f>
        <v>0.75</v>
      </c>
      <c r="AQ79" s="74">
        <f>(AQ36/$AS$36)</f>
        <v>0</v>
      </c>
      <c r="AR79" s="74">
        <f>(AR36/$AS$36)</f>
        <v>0.25</v>
      </c>
      <c r="AS79" s="74">
        <f>(AS36/$AS$36)</f>
        <v>1</v>
      </c>
      <c r="AU79" s="74">
        <f>(AU36/$AX$36)</f>
        <v>1</v>
      </c>
      <c r="AV79" s="74">
        <f>(AV36/$AX$36)</f>
        <v>0</v>
      </c>
      <c r="AW79" s="74">
        <f>(AW36/$AX$36)</f>
        <v>0</v>
      </c>
      <c r="AX79" s="74">
        <f>(AX36/$AX$36)</f>
        <v>1</v>
      </c>
      <c r="AZ79" s="74">
        <f>(AZ36/$BC$36)</f>
        <v>1</v>
      </c>
      <c r="BA79" s="74">
        <f>(BA36/$BC$36)</f>
        <v>0</v>
      </c>
      <c r="BB79" s="74">
        <f>(BB36/$BC$36)</f>
        <v>0</v>
      </c>
      <c r="BC79" s="74">
        <f>(BC36/$BC$36)</f>
        <v>1</v>
      </c>
      <c r="BE79" s="74">
        <f>(BE36/$BH$36)</f>
        <v>0.875</v>
      </c>
      <c r="BF79" s="74">
        <f>(BF36/$BH$36)</f>
        <v>0</v>
      </c>
      <c r="BG79" s="74">
        <f>(BG36/$BH$36)</f>
        <v>0.125</v>
      </c>
      <c r="BH79" s="74">
        <f>(BH36/$BH$36)</f>
        <v>1</v>
      </c>
      <c r="BJ79" s="200">
        <f t="shared" si="131"/>
        <v>1</v>
      </c>
      <c r="BK79" s="200">
        <f t="shared" si="132"/>
        <v>0</v>
      </c>
      <c r="BL79" s="200">
        <f t="shared" si="133"/>
        <v>0</v>
      </c>
      <c r="BM79" s="200">
        <f t="shared" si="134"/>
        <v>1</v>
      </c>
    </row>
    <row r="80" spans="1:65">
      <c r="A80" s="8" t="s">
        <v>35</v>
      </c>
      <c r="B80" s="74">
        <f>(B37/$E$37)</f>
        <v>1</v>
      </c>
      <c r="C80" s="74">
        <f>(C37/$E$37)</f>
        <v>0</v>
      </c>
      <c r="D80" s="74">
        <f>(D37/$E$37)</f>
        <v>0</v>
      </c>
      <c r="E80" s="74">
        <f>(E37/$E$37)</f>
        <v>1</v>
      </c>
      <c r="F80" s="78"/>
      <c r="G80" s="74">
        <f>(G37/$J$37)</f>
        <v>1</v>
      </c>
      <c r="H80" s="74">
        <f>(H37/$J$37)</f>
        <v>0</v>
      </c>
      <c r="I80" s="74">
        <f>(I37/$J$37)</f>
        <v>0</v>
      </c>
      <c r="J80" s="74">
        <f>(J37/$J$37)</f>
        <v>1</v>
      </c>
      <c r="K80" s="78"/>
      <c r="L80" s="74">
        <f>(L37/$O$37)</f>
        <v>1</v>
      </c>
      <c r="M80" s="74">
        <f>(M37/$O$37)</f>
        <v>0</v>
      </c>
      <c r="N80" s="74">
        <f>(N37/$O$37)</f>
        <v>0</v>
      </c>
      <c r="O80" s="74">
        <f>(O37/$O$37)</f>
        <v>1</v>
      </c>
      <c r="P80" s="106"/>
      <c r="Q80" s="74">
        <f>(Q37/$T$37)</f>
        <v>0.5</v>
      </c>
      <c r="R80" s="74">
        <f>(R37/$T$37)</f>
        <v>0</v>
      </c>
      <c r="S80" s="74">
        <f>(S37/$T$37)</f>
        <v>0.5</v>
      </c>
      <c r="T80" s="74">
        <f>(T37/$T$37)</f>
        <v>1</v>
      </c>
      <c r="U80" s="144"/>
      <c r="V80" s="74">
        <v>0</v>
      </c>
      <c r="W80" s="74">
        <v>0</v>
      </c>
      <c r="X80" s="74">
        <v>0</v>
      </c>
      <c r="Y80" s="74">
        <v>0</v>
      </c>
      <c r="Z80" s="47"/>
      <c r="AA80" s="74">
        <f>(AA37/$AD$37)</f>
        <v>1</v>
      </c>
      <c r="AB80" s="74">
        <f>(AB37/$AD$37)</f>
        <v>0</v>
      </c>
      <c r="AC80" s="74">
        <f>(AC37/$AD$37)</f>
        <v>0</v>
      </c>
      <c r="AD80" s="74">
        <f>(AD37/$AD$37)</f>
        <v>1</v>
      </c>
      <c r="AE80" s="39"/>
      <c r="AF80" s="74">
        <f>(AF37/$AI$37)</f>
        <v>0.04</v>
      </c>
      <c r="AG80" s="74">
        <f>(AG37/$AI$37)</f>
        <v>0</v>
      </c>
      <c r="AH80" s="74">
        <f>(AH37/$AI$37)</f>
        <v>0.96</v>
      </c>
      <c r="AI80" s="74">
        <f>(AI37/$AI$37)</f>
        <v>1</v>
      </c>
      <c r="AK80" s="74">
        <f>(AK37/$AN$37)</f>
        <v>1</v>
      </c>
      <c r="AL80" s="74">
        <f>(AL37/$AN$37)</f>
        <v>0</v>
      </c>
      <c r="AM80" s="74">
        <f>(AM37/$AN$37)</f>
        <v>0</v>
      </c>
      <c r="AN80" s="74">
        <f>(AN37/$AN$37)</f>
        <v>1</v>
      </c>
      <c r="AP80" s="74">
        <f>(AP37/$AS$37)</f>
        <v>1</v>
      </c>
      <c r="AQ80" s="74">
        <f>(AQ37/$AS$37)</f>
        <v>0</v>
      </c>
      <c r="AR80" s="74">
        <f>(AR37/$AS$37)</f>
        <v>0</v>
      </c>
      <c r="AS80" s="74">
        <f>(AS37/$AS$37)</f>
        <v>1</v>
      </c>
      <c r="AU80" s="74">
        <f>(AU37/$AX$37)</f>
        <v>1</v>
      </c>
      <c r="AV80" s="74">
        <f>(AV37/$AX$37)</f>
        <v>0</v>
      </c>
      <c r="AW80" s="74">
        <f>(AW37/$AX$37)</f>
        <v>0</v>
      </c>
      <c r="AX80" s="74">
        <f>(AX37/$AX$37)</f>
        <v>1</v>
      </c>
      <c r="AZ80" s="74">
        <v>0</v>
      </c>
      <c r="BA80" s="74">
        <v>0</v>
      </c>
      <c r="BB80" s="74">
        <v>0</v>
      </c>
      <c r="BC80" s="74">
        <v>0</v>
      </c>
      <c r="BE80" s="74">
        <f>(BE37/$BH$37)</f>
        <v>1</v>
      </c>
      <c r="BF80" s="74">
        <f>(BF37/$BH$37)</f>
        <v>0</v>
      </c>
      <c r="BG80" s="74">
        <f>(BG37/$BH$37)</f>
        <v>0</v>
      </c>
      <c r="BH80" s="74">
        <f>(BH37/$BH$37)</f>
        <v>1</v>
      </c>
      <c r="BJ80" s="200">
        <f t="shared" si="131"/>
        <v>0</v>
      </c>
      <c r="BK80" s="200">
        <f t="shared" si="132"/>
        <v>0</v>
      </c>
      <c r="BL80" s="200">
        <f t="shared" si="133"/>
        <v>1</v>
      </c>
      <c r="BM80" s="200">
        <f t="shared" si="134"/>
        <v>1</v>
      </c>
    </row>
    <row r="81" spans="1:65">
      <c r="A81" s="110" t="s">
        <v>38</v>
      </c>
      <c r="B81" s="111" t="s">
        <v>30</v>
      </c>
      <c r="C81" s="111" t="s">
        <v>30</v>
      </c>
      <c r="D81" s="111" t="s">
        <v>30</v>
      </c>
      <c r="E81" s="111" t="s">
        <v>30</v>
      </c>
      <c r="F81" s="78"/>
      <c r="G81" s="111" t="s">
        <v>30</v>
      </c>
      <c r="H81" s="111" t="s">
        <v>30</v>
      </c>
      <c r="I81" s="111" t="s">
        <v>30</v>
      </c>
      <c r="J81" s="111" t="s">
        <v>30</v>
      </c>
      <c r="K81" s="78"/>
      <c r="L81" s="111" t="s">
        <v>30</v>
      </c>
      <c r="M81" s="111" t="s">
        <v>30</v>
      </c>
      <c r="N81" s="111" t="s">
        <v>30</v>
      </c>
      <c r="O81" s="111" t="s">
        <v>30</v>
      </c>
      <c r="P81" s="78"/>
      <c r="Q81" s="111" t="s">
        <v>30</v>
      </c>
      <c r="R81" s="111" t="s">
        <v>30</v>
      </c>
      <c r="S81" s="111" t="s">
        <v>30</v>
      </c>
      <c r="T81" s="111" t="s">
        <v>30</v>
      </c>
      <c r="U81" s="145"/>
      <c r="V81" s="111" t="s">
        <v>30</v>
      </c>
      <c r="W81" s="111" t="s">
        <v>30</v>
      </c>
      <c r="X81" s="111" t="s">
        <v>30</v>
      </c>
      <c r="Y81" s="111" t="s">
        <v>30</v>
      </c>
      <c r="Z81" s="47"/>
      <c r="AA81" s="111" t="s">
        <v>30</v>
      </c>
      <c r="AB81" s="111" t="s">
        <v>30</v>
      </c>
      <c r="AC81" s="111" t="s">
        <v>30</v>
      </c>
      <c r="AD81" s="111" t="s">
        <v>30</v>
      </c>
      <c r="AE81" s="39"/>
      <c r="AF81" s="111" t="s">
        <v>30</v>
      </c>
      <c r="AG81" s="111" t="s">
        <v>30</v>
      </c>
      <c r="AH81" s="111" t="s">
        <v>30</v>
      </c>
      <c r="AI81" s="111" t="s">
        <v>30</v>
      </c>
      <c r="AK81" s="111" t="s">
        <v>30</v>
      </c>
      <c r="AL81" s="111" t="s">
        <v>30</v>
      </c>
      <c r="AM81" s="111" t="s">
        <v>30</v>
      </c>
      <c r="AN81" s="111" t="s">
        <v>30</v>
      </c>
      <c r="AP81" s="111" t="s">
        <v>30</v>
      </c>
      <c r="AQ81" s="111" t="s">
        <v>30</v>
      </c>
      <c r="AR81" s="111" t="s">
        <v>30</v>
      </c>
      <c r="AS81" s="111" t="s">
        <v>30</v>
      </c>
      <c r="AU81" s="111" t="s">
        <v>30</v>
      </c>
      <c r="AV81" s="111" t="s">
        <v>30</v>
      </c>
      <c r="AW81" s="111" t="s">
        <v>30</v>
      </c>
      <c r="AX81" s="111" t="s">
        <v>30</v>
      </c>
      <c r="AZ81" s="111" t="s">
        <v>30</v>
      </c>
      <c r="BA81" s="111" t="s">
        <v>30</v>
      </c>
      <c r="BB81" s="111" t="s">
        <v>30</v>
      </c>
      <c r="BC81" s="111" t="s">
        <v>30</v>
      </c>
      <c r="BE81" s="111" t="s">
        <v>30</v>
      </c>
      <c r="BF81" s="111" t="s">
        <v>30</v>
      </c>
      <c r="BG81" s="111" t="s">
        <v>30</v>
      </c>
      <c r="BH81" s="111" t="s">
        <v>30</v>
      </c>
      <c r="BJ81" s="111" t="s">
        <v>30</v>
      </c>
      <c r="BK81" s="111" t="s">
        <v>30</v>
      </c>
      <c r="BL81" s="111" t="s">
        <v>30</v>
      </c>
      <c r="BM81" s="111" t="s">
        <v>30</v>
      </c>
    </row>
    <row r="82" spans="1:65" s="148" customFormat="1">
      <c r="A82" s="112"/>
      <c r="B82" s="113"/>
      <c r="C82" s="113"/>
      <c r="D82" s="113"/>
      <c r="E82" s="113"/>
      <c r="F82" s="114"/>
      <c r="G82" s="113"/>
      <c r="H82" s="113"/>
      <c r="I82" s="113"/>
      <c r="J82" s="113"/>
      <c r="K82" s="114"/>
      <c r="L82" s="113"/>
      <c r="M82" s="113"/>
      <c r="N82" s="113"/>
      <c r="O82" s="113"/>
      <c r="P82" s="114"/>
      <c r="Q82" s="113"/>
      <c r="R82" s="113"/>
      <c r="S82" s="113"/>
      <c r="T82" s="113"/>
      <c r="U82" s="146"/>
      <c r="V82" s="113"/>
      <c r="W82" s="113"/>
      <c r="X82" s="113"/>
      <c r="Y82" s="113"/>
      <c r="Z82" s="147"/>
      <c r="AA82" s="113"/>
      <c r="AB82" s="113"/>
      <c r="AC82" s="113"/>
      <c r="AD82" s="113"/>
      <c r="AE82" s="116"/>
      <c r="AF82" s="113"/>
      <c r="AG82" s="113"/>
      <c r="AH82" s="113"/>
      <c r="AI82" s="113"/>
      <c r="AJ82" s="117"/>
      <c r="AK82" s="113"/>
      <c r="AL82" s="113"/>
      <c r="AM82" s="113"/>
      <c r="AN82" s="113"/>
      <c r="AO82" s="117"/>
      <c r="AP82" s="113"/>
      <c r="AQ82" s="113"/>
      <c r="AR82" s="113"/>
      <c r="AS82" s="113"/>
      <c r="AT82" s="117"/>
      <c r="AU82" s="113"/>
      <c r="AV82" s="113"/>
      <c r="AW82" s="113"/>
      <c r="AX82" s="113"/>
      <c r="AZ82" s="113"/>
      <c r="BA82" s="113"/>
      <c r="BB82" s="113"/>
      <c r="BC82" s="113"/>
      <c r="BE82" s="113"/>
      <c r="BF82" s="113"/>
      <c r="BG82" s="113"/>
      <c r="BH82" s="113"/>
    </row>
    <row r="83" spans="1:65" s="126" customFormat="1" ht="12" customHeight="1">
      <c r="A83" s="119" t="s">
        <v>52</v>
      </c>
      <c r="B83" s="149">
        <f>B40/E40</f>
        <v>0.43324764353041989</v>
      </c>
      <c r="C83" s="149">
        <f>C40/E40</f>
        <v>9.0145672664952867E-2</v>
      </c>
      <c r="D83" s="149">
        <f>D40/E40</f>
        <v>0.47660668380462723</v>
      </c>
      <c r="E83" s="149">
        <f>SUM(B83:D83)</f>
        <v>1</v>
      </c>
      <c r="F83" s="121"/>
      <c r="G83" s="149">
        <f>G40/J40</f>
        <v>0.43006182380216385</v>
      </c>
      <c r="H83" s="149">
        <f>H40/J40</f>
        <v>8.4814528593508506E-2</v>
      </c>
      <c r="I83" s="149">
        <f>I40/J40</f>
        <v>0.48512364760432769</v>
      </c>
      <c r="J83" s="149">
        <f>SUM(G83:I83)</f>
        <v>1</v>
      </c>
      <c r="K83" s="121"/>
      <c r="L83" s="149">
        <f>L40/O40</f>
        <v>0.4057532172596518</v>
      </c>
      <c r="M83" s="149">
        <f>M40/O40</f>
        <v>9.0840272520817569E-2</v>
      </c>
      <c r="N83" s="149">
        <f>N40/O40</f>
        <v>0.50340651021953065</v>
      </c>
      <c r="O83" s="149">
        <f>SUM(L83:N83)</f>
        <v>1</v>
      </c>
      <c r="P83" s="121"/>
      <c r="Q83" s="149">
        <f>Q40/T40</f>
        <v>0.37218251786695988</v>
      </c>
      <c r="R83" s="149">
        <f>R40/T40</f>
        <v>0.11544804837822979</v>
      </c>
      <c r="S83" s="149">
        <f>S40/T40</f>
        <v>0.51236943375481037</v>
      </c>
      <c r="T83" s="149">
        <f>SUM(Q83:S83)</f>
        <v>1</v>
      </c>
      <c r="U83" s="122"/>
      <c r="V83" s="149">
        <f>V40/Y40</f>
        <v>0.31670596771267912</v>
      </c>
      <c r="W83" s="149">
        <f>W40/Y40</f>
        <v>0.14039542898603302</v>
      </c>
      <c r="X83" s="149">
        <f>X40/Y40</f>
        <v>0.54289860330128792</v>
      </c>
      <c r="Y83" s="149">
        <f>SUM(V83:X83)</f>
        <v>1</v>
      </c>
      <c r="Z83" s="123"/>
      <c r="AA83" s="149">
        <f>AA40/AD40</f>
        <v>0.26578472639807577</v>
      </c>
      <c r="AB83" s="149">
        <f>AB40/AD40</f>
        <v>0.15484064942874323</v>
      </c>
      <c r="AC83" s="149">
        <f>AC40/AD40</f>
        <v>0.57937462417318097</v>
      </c>
      <c r="AD83" s="149">
        <f>SUM(AA83:AC83)</f>
        <v>1</v>
      </c>
      <c r="AE83" s="124"/>
      <c r="AF83" s="149">
        <f>AF40/AI40</f>
        <v>0.24775022956841139</v>
      </c>
      <c r="AG83" s="149">
        <f>AG40/AI40</f>
        <v>0.19522497704315886</v>
      </c>
      <c r="AH83" s="149">
        <f>AH40/AI40</f>
        <v>0.55702479338842981</v>
      </c>
      <c r="AI83" s="149">
        <f>SUM(AF83:AH83)</f>
        <v>1</v>
      </c>
      <c r="AJ83" s="125"/>
      <c r="AK83" s="149">
        <f>AK40/AN40</f>
        <v>0.19591645885286782</v>
      </c>
      <c r="AL83" s="149">
        <f>AL40/AN40</f>
        <v>0.11829800498753117</v>
      </c>
      <c r="AM83" s="149">
        <f>AM40/AN40</f>
        <v>0.68578553615960103</v>
      </c>
      <c r="AN83" s="149">
        <f>SUM(AK83:AM83)</f>
        <v>1</v>
      </c>
      <c r="AO83" s="125"/>
      <c r="AP83" s="149">
        <f>AP40/AS40</f>
        <v>0.20534188034188033</v>
      </c>
      <c r="AQ83" s="149">
        <f>AQ40/AS40</f>
        <v>0.13418803418803418</v>
      </c>
      <c r="AR83" s="149">
        <f>AR40/AS40</f>
        <v>0.66047008547008546</v>
      </c>
      <c r="AS83" s="149">
        <f>SUM(AP83:AR83)</f>
        <v>1</v>
      </c>
      <c r="AT83" s="125"/>
      <c r="AU83" s="149">
        <f>AU40/AX40</f>
        <v>0.19937064508878399</v>
      </c>
      <c r="AV83" s="149">
        <f>AV40/AX40</f>
        <v>0.16160935041582378</v>
      </c>
      <c r="AW83" s="149">
        <f>AW40/AX40</f>
        <v>0.6390200044953922</v>
      </c>
      <c r="AX83" s="149">
        <f>SUM(AU83:AW83)</f>
        <v>1</v>
      </c>
      <c r="AZ83" s="149">
        <f>AZ40/BC40</f>
        <v>0.1517824329290702</v>
      </c>
      <c r="BA83" s="149">
        <f>BA40/BC40</f>
        <v>8.471150312385152E-2</v>
      </c>
      <c r="BB83" s="149">
        <f>BB40/BC40</f>
        <v>0.76350606394707832</v>
      </c>
      <c r="BC83" s="149">
        <f>SUM(AZ83:BB83)</f>
        <v>1</v>
      </c>
      <c r="BE83" s="149">
        <f>BE40/BH40</f>
        <v>0.1517824329290702</v>
      </c>
      <c r="BF83" s="149">
        <f>BF40/BH40</f>
        <v>8.471150312385152E-2</v>
      </c>
      <c r="BG83" s="149">
        <f>BG40/BH40</f>
        <v>0.76350606394707832</v>
      </c>
      <c r="BH83" s="149">
        <f>SUM(BE83:BG83)</f>
        <v>1</v>
      </c>
    </row>
    <row r="84" spans="1:65" s="6" customFormat="1" ht="15" customHeight="1">
      <c r="A84" s="224" t="s">
        <v>71</v>
      </c>
      <c r="B84" s="225"/>
      <c r="C84" s="225"/>
      <c r="D84" s="225"/>
      <c r="E84" s="225"/>
      <c r="F84" s="225"/>
      <c r="G84" s="225"/>
      <c r="H84" s="225"/>
      <c r="I84" s="225"/>
      <c r="J84" s="225"/>
      <c r="K84" s="225"/>
      <c r="L84" s="225"/>
      <c r="M84" s="225"/>
      <c r="N84" s="225"/>
      <c r="O84" s="225"/>
      <c r="P84" s="226"/>
      <c r="Q84" s="226"/>
      <c r="R84" s="227"/>
      <c r="S84" s="227"/>
      <c r="T84" s="227"/>
      <c r="U84" s="227"/>
      <c r="V84" s="227"/>
      <c r="W84" s="227"/>
      <c r="X84" s="227"/>
      <c r="Y84" s="227"/>
      <c r="Z84" s="227"/>
      <c r="AA84" s="227"/>
      <c r="AB84" s="227"/>
      <c r="AC84" s="227"/>
      <c r="AD84" s="227"/>
      <c r="AE84" s="227"/>
      <c r="AF84" s="227"/>
      <c r="AG84" s="227"/>
      <c r="AH84" s="227"/>
      <c r="AI84" s="227"/>
    </row>
    <row r="85" spans="1:65" s="6" customFormat="1" ht="12.75" customHeight="1">
      <c r="A85" s="130" t="s">
        <v>69</v>
      </c>
      <c r="B85" s="28"/>
      <c r="C85" s="28"/>
      <c r="D85" s="28"/>
      <c r="E85" s="28"/>
      <c r="F85" s="28"/>
      <c r="G85" s="28"/>
      <c r="H85" s="28"/>
      <c r="I85" s="28"/>
      <c r="J85" s="28"/>
      <c r="K85" s="28"/>
      <c r="L85" s="28"/>
      <c r="M85" s="28"/>
      <c r="N85" s="131"/>
      <c r="O85" s="28"/>
      <c r="P85" s="132"/>
      <c r="Q85" s="133"/>
      <c r="R85" s="134"/>
    </row>
    <row r="86" spans="1:65" s="137" customFormat="1" ht="15" customHeight="1">
      <c r="A86" s="137" t="s">
        <v>70</v>
      </c>
      <c r="B86" s="138"/>
      <c r="C86" s="138"/>
      <c r="D86" s="138"/>
      <c r="E86" s="138"/>
      <c r="F86" s="139"/>
      <c r="G86" s="138"/>
      <c r="H86" s="138"/>
      <c r="I86" s="138"/>
      <c r="J86" s="138"/>
      <c r="K86" s="139"/>
      <c r="L86" s="28"/>
      <c r="M86" s="28"/>
      <c r="N86" s="28"/>
      <c r="O86" s="28"/>
      <c r="P86" s="28"/>
      <c r="Q86" s="28"/>
      <c r="R86" s="28"/>
      <c r="S86" s="138"/>
      <c r="T86" s="138"/>
      <c r="U86" s="139"/>
      <c r="V86" s="138"/>
      <c r="W86" s="138"/>
      <c r="X86" s="138"/>
      <c r="Y86" s="138"/>
      <c r="Z86" s="138"/>
      <c r="AA86" s="138"/>
      <c r="AB86" s="138"/>
      <c r="AC86" s="138"/>
      <c r="AD86" s="140"/>
      <c r="AE86" s="28"/>
      <c r="AF86" s="28"/>
      <c r="AG86" s="28"/>
      <c r="AH86" s="28"/>
      <c r="AI86" s="28"/>
      <c r="AJ86" s="71"/>
      <c r="AK86" s="71"/>
      <c r="AL86" s="71"/>
      <c r="AM86" s="71"/>
      <c r="AN86" s="71"/>
      <c r="AO86" s="71"/>
      <c r="AP86" s="71"/>
      <c r="AQ86" s="71"/>
      <c r="AR86" s="71"/>
      <c r="AS86" s="71"/>
      <c r="AT86" s="71"/>
      <c r="AU86" s="71"/>
    </row>
  </sheetData>
  <mergeCells count="30">
    <mergeCell ref="V5:Y5"/>
    <mergeCell ref="BJ48:BM48"/>
    <mergeCell ref="A5:A6"/>
    <mergeCell ref="B5:E5"/>
    <mergeCell ref="G5:J5"/>
    <mergeCell ref="L5:O5"/>
    <mergeCell ref="Q5:T5"/>
    <mergeCell ref="BJ5:BM5"/>
    <mergeCell ref="AK48:AN48"/>
    <mergeCell ref="AP48:AS48"/>
    <mergeCell ref="AU48:AX48"/>
    <mergeCell ref="AZ48:BC48"/>
    <mergeCell ref="BE48:BH48"/>
    <mergeCell ref="AZ5:BC5"/>
    <mergeCell ref="A84:AI84"/>
    <mergeCell ref="BE5:BH5"/>
    <mergeCell ref="A43:AI43"/>
    <mergeCell ref="A48:A49"/>
    <mergeCell ref="B48:E48"/>
    <mergeCell ref="G48:J48"/>
    <mergeCell ref="L48:O48"/>
    <mergeCell ref="Q48:T48"/>
    <mergeCell ref="V48:Y48"/>
    <mergeCell ref="AA48:AD48"/>
    <mergeCell ref="AF48:AI48"/>
    <mergeCell ref="AA5:AD5"/>
    <mergeCell ref="AF5:AI5"/>
    <mergeCell ref="AK5:AN5"/>
    <mergeCell ref="AP5:AS5"/>
    <mergeCell ref="AU5:AX5"/>
  </mergeCells>
  <hyperlinks>
    <hyperlink ref="A44" r:id="rId1"/>
    <hyperlink ref="A85" r:id="rId2"/>
  </hyperlinks>
  <pageMargins left="0.7" right="0.7" top="0.75" bottom="0.75" header="0.3" footer="0.3"/>
  <pageSetup paperSize="3" scale="43"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Q82"/>
  <sheetViews>
    <sheetView zoomScale="90" zoomScaleNormal="90" workbookViewId="0">
      <selection activeCell="V87" sqref="V87"/>
    </sheetView>
  </sheetViews>
  <sheetFormatPr baseColWidth="10" defaultColWidth="11" defaultRowHeight="15.6"/>
  <cols>
    <col min="1" max="1" width="27.8984375" style="150" customWidth="1"/>
    <col min="2" max="2" width="11.19921875" style="107" customWidth="1"/>
    <col min="3" max="3" width="7.59765625" style="107" customWidth="1"/>
    <col min="4" max="4" width="7.69921875" style="107" customWidth="1"/>
    <col min="5" max="5" width="7.3984375" style="107" customWidth="1"/>
    <col min="6" max="6" width="1.3984375" style="194" customWidth="1"/>
    <col min="7" max="7" width="12" style="107" customWidth="1"/>
    <col min="8" max="8" width="7.19921875" style="107" customWidth="1"/>
    <col min="9" max="9" width="7.59765625" style="107" customWidth="1"/>
    <col min="10" max="10" width="7.8984375" style="107" customWidth="1"/>
    <col min="11" max="11" width="1.3984375" style="194" customWidth="1"/>
    <col min="12" max="12" width="11" style="107" customWidth="1"/>
    <col min="13" max="13" width="8.19921875" style="107" customWidth="1"/>
    <col min="14" max="14" width="7.5" style="107" customWidth="1"/>
    <col min="15" max="15" width="7.3984375" style="107" customWidth="1"/>
    <col min="16" max="16" width="1.5" style="194" customWidth="1"/>
    <col min="17" max="17" width="11" style="107" customWidth="1"/>
    <col min="18" max="18" width="7" style="107" customWidth="1"/>
    <col min="19" max="19" width="7.59765625" style="107" customWidth="1"/>
    <col min="20" max="20" width="7.19921875" style="107" customWidth="1"/>
    <col min="21" max="21" width="1.19921875" style="194" customWidth="1"/>
    <col min="22" max="22" width="11.69921875" style="107" customWidth="1"/>
    <col min="23" max="23" width="7" style="107" customWidth="1"/>
    <col min="24" max="24" width="8.5" style="107" customWidth="1"/>
    <col min="25" max="25" width="7.3984375" style="107" customWidth="1"/>
    <col min="26" max="26" width="1.59765625" style="195" customWidth="1"/>
    <col min="27" max="27" width="10.5" style="150" customWidth="1"/>
    <col min="28" max="28" width="7" style="150" customWidth="1"/>
    <col min="29" max="29" width="6.19921875" style="150" customWidth="1"/>
    <col min="30" max="30" width="7.19921875" style="150" customWidth="1"/>
    <col min="31" max="31" width="1.8984375" style="150" customWidth="1"/>
    <col min="32" max="32" width="11.5" style="150" customWidth="1"/>
    <col min="33" max="33" width="7.59765625" style="150" customWidth="1"/>
    <col min="34" max="34" width="8.8984375" style="150" customWidth="1"/>
    <col min="35" max="35" width="8.3984375" style="150" customWidth="1"/>
    <col min="36" max="36" width="3.09765625" style="150" customWidth="1"/>
    <col min="37" max="37" width="12" style="150" customWidth="1"/>
    <col min="38" max="38" width="7.69921875" style="150" customWidth="1"/>
    <col min="39" max="39" width="8.3984375" style="150" customWidth="1"/>
    <col min="40" max="40" width="8.59765625" style="150" customWidth="1"/>
    <col min="41" max="41" width="3.09765625" style="150" customWidth="1"/>
    <col min="42" max="42" width="12.09765625" style="150" customWidth="1"/>
    <col min="43" max="43" width="8.69921875" style="87" customWidth="1"/>
    <col min="44" max="44" width="8.59765625" style="87" customWidth="1"/>
    <col min="45" max="45" width="8.69921875" style="87" customWidth="1"/>
    <col min="46" max="46" width="2.59765625" style="87" customWidth="1"/>
    <col min="47" max="47" width="11.8984375" style="150" customWidth="1"/>
    <col min="48" max="48" width="6.3984375" style="87" customWidth="1"/>
    <col min="49" max="49" width="7.8984375" style="87" customWidth="1"/>
    <col min="50" max="50" width="8" style="87" customWidth="1"/>
    <col min="51" max="51" width="2.5" style="87" customWidth="1"/>
    <col min="52" max="52" width="11.59765625" style="87" customWidth="1"/>
    <col min="53" max="53" width="7.5" style="87" customWidth="1"/>
    <col min="54" max="54" width="7" style="87" customWidth="1"/>
    <col min="55" max="55" width="7.69921875" style="87" customWidth="1"/>
    <col min="56" max="56" width="2.09765625" style="87" customWidth="1"/>
    <col min="57" max="57" width="12.3984375" style="87" customWidth="1"/>
    <col min="58" max="58" width="6.09765625" style="87" bestFit="1" customWidth="1"/>
    <col min="59" max="59" width="7.3984375" style="87" customWidth="1"/>
    <col min="60" max="60" width="7" style="87" customWidth="1"/>
    <col min="61" max="61" width="1.59765625" style="87" customWidth="1"/>
    <col min="62" max="62" width="11.3984375" style="87" customWidth="1"/>
    <col min="63" max="63" width="7" style="87" customWidth="1"/>
    <col min="64" max="64" width="7.5" style="87" customWidth="1"/>
    <col min="65" max="65" width="7.69921875" style="87" customWidth="1"/>
    <col min="66" max="66" width="17.09765625" style="87" customWidth="1"/>
    <col min="67" max="256" width="11" style="87"/>
    <col min="257" max="257" width="27.8984375" style="87" customWidth="1"/>
    <col min="258" max="258" width="11.19921875" style="87" customWidth="1"/>
    <col min="259" max="259" width="7.59765625" style="87" customWidth="1"/>
    <col min="260" max="260" width="7.69921875" style="87" customWidth="1"/>
    <col min="261" max="261" width="7.3984375" style="87" customWidth="1"/>
    <col min="262" max="262" width="1.3984375" style="87" customWidth="1"/>
    <col min="263" max="263" width="12" style="87" customWidth="1"/>
    <col min="264" max="264" width="7.19921875" style="87" customWidth="1"/>
    <col min="265" max="265" width="7.59765625" style="87" customWidth="1"/>
    <col min="266" max="266" width="7.8984375" style="87" customWidth="1"/>
    <col min="267" max="267" width="1.3984375" style="87" customWidth="1"/>
    <col min="268" max="268" width="11" style="87" customWidth="1"/>
    <col min="269" max="269" width="8.19921875" style="87" customWidth="1"/>
    <col min="270" max="270" width="7.5" style="87" customWidth="1"/>
    <col min="271" max="271" width="7.3984375" style="87" customWidth="1"/>
    <col min="272" max="272" width="1.5" style="87" customWidth="1"/>
    <col min="273" max="273" width="11" style="87" customWidth="1"/>
    <col min="274" max="274" width="7" style="87" customWidth="1"/>
    <col min="275" max="275" width="7.59765625" style="87" customWidth="1"/>
    <col min="276" max="276" width="7.19921875" style="87" customWidth="1"/>
    <col min="277" max="277" width="1.19921875" style="87" customWidth="1"/>
    <col min="278" max="278" width="11.69921875" style="87" customWidth="1"/>
    <col min="279" max="279" width="7" style="87" customWidth="1"/>
    <col min="280" max="280" width="8.5" style="87" customWidth="1"/>
    <col min="281" max="281" width="7.3984375" style="87" customWidth="1"/>
    <col min="282" max="282" width="1.59765625" style="87" customWidth="1"/>
    <col min="283" max="283" width="10.5" style="87" customWidth="1"/>
    <col min="284" max="284" width="7" style="87" customWidth="1"/>
    <col min="285" max="285" width="6.19921875" style="87" customWidth="1"/>
    <col min="286" max="286" width="7.19921875" style="87" customWidth="1"/>
    <col min="287" max="287" width="1.8984375" style="87" customWidth="1"/>
    <col min="288" max="288" width="11.5" style="87" customWidth="1"/>
    <col min="289" max="289" width="7.59765625" style="87" customWidth="1"/>
    <col min="290" max="290" width="8.8984375" style="87" customWidth="1"/>
    <col min="291" max="291" width="8.3984375" style="87" customWidth="1"/>
    <col min="292" max="292" width="3.09765625" style="87" customWidth="1"/>
    <col min="293" max="293" width="12" style="87" customWidth="1"/>
    <col min="294" max="294" width="7.69921875" style="87" customWidth="1"/>
    <col min="295" max="295" width="8.3984375" style="87" customWidth="1"/>
    <col min="296" max="296" width="8.59765625" style="87" customWidth="1"/>
    <col min="297" max="297" width="3.09765625" style="87" customWidth="1"/>
    <col min="298" max="298" width="11" style="87" customWidth="1"/>
    <col min="299" max="299" width="8.69921875" style="87" customWidth="1"/>
    <col min="300" max="300" width="8.59765625" style="87" customWidth="1"/>
    <col min="301" max="301" width="8.69921875" style="87" customWidth="1"/>
    <col min="302" max="302" width="2.59765625" style="87" customWidth="1"/>
    <col min="303" max="303" width="10.5" style="87" customWidth="1"/>
    <col min="304" max="304" width="6.3984375" style="87" customWidth="1"/>
    <col min="305" max="305" width="7.8984375" style="87" customWidth="1"/>
    <col min="306" max="306" width="8" style="87" customWidth="1"/>
    <col min="307" max="307" width="2.5" style="87" customWidth="1"/>
    <col min="308" max="308" width="10.3984375" style="87" customWidth="1"/>
    <col min="309" max="309" width="7.5" style="87" customWidth="1"/>
    <col min="310" max="310" width="7" style="87" customWidth="1"/>
    <col min="311" max="311" width="7.69921875" style="87" customWidth="1"/>
    <col min="312" max="312" width="2.09765625" style="87" customWidth="1"/>
    <col min="313" max="313" width="10.09765625" style="87" bestFit="1" customWidth="1"/>
    <col min="314" max="314" width="6.09765625" style="87" bestFit="1" customWidth="1"/>
    <col min="315" max="315" width="7.3984375" style="87" customWidth="1"/>
    <col min="316" max="316" width="7" style="87" customWidth="1"/>
    <col min="317" max="512" width="11" style="87"/>
    <col min="513" max="513" width="27.8984375" style="87" customWidth="1"/>
    <col min="514" max="514" width="11.19921875" style="87" customWidth="1"/>
    <col min="515" max="515" width="7.59765625" style="87" customWidth="1"/>
    <col min="516" max="516" width="7.69921875" style="87" customWidth="1"/>
    <col min="517" max="517" width="7.3984375" style="87" customWidth="1"/>
    <col min="518" max="518" width="1.3984375" style="87" customWidth="1"/>
    <col min="519" max="519" width="12" style="87" customWidth="1"/>
    <col min="520" max="520" width="7.19921875" style="87" customWidth="1"/>
    <col min="521" max="521" width="7.59765625" style="87" customWidth="1"/>
    <col min="522" max="522" width="7.8984375" style="87" customWidth="1"/>
    <col min="523" max="523" width="1.3984375" style="87" customWidth="1"/>
    <col min="524" max="524" width="11" style="87" customWidth="1"/>
    <col min="525" max="525" width="8.19921875" style="87" customWidth="1"/>
    <col min="526" max="526" width="7.5" style="87" customWidth="1"/>
    <col min="527" max="527" width="7.3984375" style="87" customWidth="1"/>
    <col min="528" max="528" width="1.5" style="87" customWidth="1"/>
    <col min="529" max="529" width="11" style="87" customWidth="1"/>
    <col min="530" max="530" width="7" style="87" customWidth="1"/>
    <col min="531" max="531" width="7.59765625" style="87" customWidth="1"/>
    <col min="532" max="532" width="7.19921875" style="87" customWidth="1"/>
    <col min="533" max="533" width="1.19921875" style="87" customWidth="1"/>
    <col min="534" max="534" width="11.69921875" style="87" customWidth="1"/>
    <col min="535" max="535" width="7" style="87" customWidth="1"/>
    <col min="536" max="536" width="8.5" style="87" customWidth="1"/>
    <col min="537" max="537" width="7.3984375" style="87" customWidth="1"/>
    <col min="538" max="538" width="1.59765625" style="87" customWidth="1"/>
    <col min="539" max="539" width="10.5" style="87" customWidth="1"/>
    <col min="540" max="540" width="7" style="87" customWidth="1"/>
    <col min="541" max="541" width="6.19921875" style="87" customWidth="1"/>
    <col min="542" max="542" width="7.19921875" style="87" customWidth="1"/>
    <col min="543" max="543" width="1.8984375" style="87" customWidth="1"/>
    <col min="544" max="544" width="11.5" style="87" customWidth="1"/>
    <col min="545" max="545" width="7.59765625" style="87" customWidth="1"/>
    <col min="546" max="546" width="8.8984375" style="87" customWidth="1"/>
    <col min="547" max="547" width="8.3984375" style="87" customWidth="1"/>
    <col min="548" max="548" width="3.09765625" style="87" customWidth="1"/>
    <col min="549" max="549" width="12" style="87" customWidth="1"/>
    <col min="550" max="550" width="7.69921875" style="87" customWidth="1"/>
    <col min="551" max="551" width="8.3984375" style="87" customWidth="1"/>
    <col min="552" max="552" width="8.59765625" style="87" customWidth="1"/>
    <col min="553" max="553" width="3.09765625" style="87" customWidth="1"/>
    <col min="554" max="554" width="11" style="87" customWidth="1"/>
    <col min="555" max="555" width="8.69921875" style="87" customWidth="1"/>
    <col min="556" max="556" width="8.59765625" style="87" customWidth="1"/>
    <col min="557" max="557" width="8.69921875" style="87" customWidth="1"/>
    <col min="558" max="558" width="2.59765625" style="87" customWidth="1"/>
    <col min="559" max="559" width="10.5" style="87" customWidth="1"/>
    <col min="560" max="560" width="6.3984375" style="87" customWidth="1"/>
    <col min="561" max="561" width="7.8984375" style="87" customWidth="1"/>
    <col min="562" max="562" width="8" style="87" customWidth="1"/>
    <col min="563" max="563" width="2.5" style="87" customWidth="1"/>
    <col min="564" max="564" width="10.3984375" style="87" customWidth="1"/>
    <col min="565" max="565" width="7.5" style="87" customWidth="1"/>
    <col min="566" max="566" width="7" style="87" customWidth="1"/>
    <col min="567" max="567" width="7.69921875" style="87" customWidth="1"/>
    <col min="568" max="568" width="2.09765625" style="87" customWidth="1"/>
    <col min="569" max="569" width="10.09765625" style="87" bestFit="1" customWidth="1"/>
    <col min="570" max="570" width="6.09765625" style="87" bestFit="1" customWidth="1"/>
    <col min="571" max="571" width="7.3984375" style="87" customWidth="1"/>
    <col min="572" max="572" width="7" style="87" customWidth="1"/>
    <col min="573" max="768" width="11" style="87"/>
    <col min="769" max="769" width="27.8984375" style="87" customWidth="1"/>
    <col min="770" max="770" width="11.19921875" style="87" customWidth="1"/>
    <col min="771" max="771" width="7.59765625" style="87" customWidth="1"/>
    <col min="772" max="772" width="7.69921875" style="87" customWidth="1"/>
    <col min="773" max="773" width="7.3984375" style="87" customWidth="1"/>
    <col min="774" max="774" width="1.3984375" style="87" customWidth="1"/>
    <col min="775" max="775" width="12" style="87" customWidth="1"/>
    <col min="776" max="776" width="7.19921875" style="87" customWidth="1"/>
    <col min="777" max="777" width="7.59765625" style="87" customWidth="1"/>
    <col min="778" max="778" width="7.8984375" style="87" customWidth="1"/>
    <col min="779" max="779" width="1.3984375" style="87" customWidth="1"/>
    <col min="780" max="780" width="11" style="87" customWidth="1"/>
    <col min="781" max="781" width="8.19921875" style="87" customWidth="1"/>
    <col min="782" max="782" width="7.5" style="87" customWidth="1"/>
    <col min="783" max="783" width="7.3984375" style="87" customWidth="1"/>
    <col min="784" max="784" width="1.5" style="87" customWidth="1"/>
    <col min="785" max="785" width="11" style="87" customWidth="1"/>
    <col min="786" max="786" width="7" style="87" customWidth="1"/>
    <col min="787" max="787" width="7.59765625" style="87" customWidth="1"/>
    <col min="788" max="788" width="7.19921875" style="87" customWidth="1"/>
    <col min="789" max="789" width="1.19921875" style="87" customWidth="1"/>
    <col min="790" max="790" width="11.69921875" style="87" customWidth="1"/>
    <col min="791" max="791" width="7" style="87" customWidth="1"/>
    <col min="792" max="792" width="8.5" style="87" customWidth="1"/>
    <col min="793" max="793" width="7.3984375" style="87" customWidth="1"/>
    <col min="794" max="794" width="1.59765625" style="87" customWidth="1"/>
    <col min="795" max="795" width="10.5" style="87" customWidth="1"/>
    <col min="796" max="796" width="7" style="87" customWidth="1"/>
    <col min="797" max="797" width="6.19921875" style="87" customWidth="1"/>
    <col min="798" max="798" width="7.19921875" style="87" customWidth="1"/>
    <col min="799" max="799" width="1.8984375" style="87" customWidth="1"/>
    <col min="800" max="800" width="11.5" style="87" customWidth="1"/>
    <col min="801" max="801" width="7.59765625" style="87" customWidth="1"/>
    <col min="802" max="802" width="8.8984375" style="87" customWidth="1"/>
    <col min="803" max="803" width="8.3984375" style="87" customWidth="1"/>
    <col min="804" max="804" width="3.09765625" style="87" customWidth="1"/>
    <col min="805" max="805" width="12" style="87" customWidth="1"/>
    <col min="806" max="806" width="7.69921875" style="87" customWidth="1"/>
    <col min="807" max="807" width="8.3984375" style="87" customWidth="1"/>
    <col min="808" max="808" width="8.59765625" style="87" customWidth="1"/>
    <col min="809" max="809" width="3.09765625" style="87" customWidth="1"/>
    <col min="810" max="810" width="11" style="87" customWidth="1"/>
    <col min="811" max="811" width="8.69921875" style="87" customWidth="1"/>
    <col min="812" max="812" width="8.59765625" style="87" customWidth="1"/>
    <col min="813" max="813" width="8.69921875" style="87" customWidth="1"/>
    <col min="814" max="814" width="2.59765625" style="87" customWidth="1"/>
    <col min="815" max="815" width="10.5" style="87" customWidth="1"/>
    <col min="816" max="816" width="6.3984375" style="87" customWidth="1"/>
    <col min="817" max="817" width="7.8984375" style="87" customWidth="1"/>
    <col min="818" max="818" width="8" style="87" customWidth="1"/>
    <col min="819" max="819" width="2.5" style="87" customWidth="1"/>
    <col min="820" max="820" width="10.3984375" style="87" customWidth="1"/>
    <col min="821" max="821" width="7.5" style="87" customWidth="1"/>
    <col min="822" max="822" width="7" style="87" customWidth="1"/>
    <col min="823" max="823" width="7.69921875" style="87" customWidth="1"/>
    <col min="824" max="824" width="2.09765625" style="87" customWidth="1"/>
    <col min="825" max="825" width="10.09765625" style="87" bestFit="1" customWidth="1"/>
    <col min="826" max="826" width="6.09765625" style="87" bestFit="1" customWidth="1"/>
    <col min="827" max="827" width="7.3984375" style="87" customWidth="1"/>
    <col min="828" max="828" width="7" style="87" customWidth="1"/>
    <col min="829" max="1024" width="11" style="87"/>
    <col min="1025" max="1025" width="27.8984375" style="87" customWidth="1"/>
    <col min="1026" max="1026" width="11.19921875" style="87" customWidth="1"/>
    <col min="1027" max="1027" width="7.59765625" style="87" customWidth="1"/>
    <col min="1028" max="1028" width="7.69921875" style="87" customWidth="1"/>
    <col min="1029" max="1029" width="7.3984375" style="87" customWidth="1"/>
    <col min="1030" max="1030" width="1.3984375" style="87" customWidth="1"/>
    <col min="1031" max="1031" width="12" style="87" customWidth="1"/>
    <col min="1032" max="1032" width="7.19921875" style="87" customWidth="1"/>
    <col min="1033" max="1033" width="7.59765625" style="87" customWidth="1"/>
    <col min="1034" max="1034" width="7.8984375" style="87" customWidth="1"/>
    <col min="1035" max="1035" width="1.3984375" style="87" customWidth="1"/>
    <col min="1036" max="1036" width="11" style="87" customWidth="1"/>
    <col min="1037" max="1037" width="8.19921875" style="87" customWidth="1"/>
    <col min="1038" max="1038" width="7.5" style="87" customWidth="1"/>
    <col min="1039" max="1039" width="7.3984375" style="87" customWidth="1"/>
    <col min="1040" max="1040" width="1.5" style="87" customWidth="1"/>
    <col min="1041" max="1041" width="11" style="87" customWidth="1"/>
    <col min="1042" max="1042" width="7" style="87" customWidth="1"/>
    <col min="1043" max="1043" width="7.59765625" style="87" customWidth="1"/>
    <col min="1044" max="1044" width="7.19921875" style="87" customWidth="1"/>
    <col min="1045" max="1045" width="1.19921875" style="87" customWidth="1"/>
    <col min="1046" max="1046" width="11.69921875" style="87" customWidth="1"/>
    <col min="1047" max="1047" width="7" style="87" customWidth="1"/>
    <col min="1048" max="1048" width="8.5" style="87" customWidth="1"/>
    <col min="1049" max="1049" width="7.3984375" style="87" customWidth="1"/>
    <col min="1050" max="1050" width="1.59765625" style="87" customWidth="1"/>
    <col min="1051" max="1051" width="10.5" style="87" customWidth="1"/>
    <col min="1052" max="1052" width="7" style="87" customWidth="1"/>
    <col min="1053" max="1053" width="6.19921875" style="87" customWidth="1"/>
    <col min="1054" max="1054" width="7.19921875" style="87" customWidth="1"/>
    <col min="1055" max="1055" width="1.8984375" style="87" customWidth="1"/>
    <col min="1056" max="1056" width="11.5" style="87" customWidth="1"/>
    <col min="1057" max="1057" width="7.59765625" style="87" customWidth="1"/>
    <col min="1058" max="1058" width="8.8984375" style="87" customWidth="1"/>
    <col min="1059" max="1059" width="8.3984375" style="87" customWidth="1"/>
    <col min="1060" max="1060" width="3.09765625" style="87" customWidth="1"/>
    <col min="1061" max="1061" width="12" style="87" customWidth="1"/>
    <col min="1062" max="1062" width="7.69921875" style="87" customWidth="1"/>
    <col min="1063" max="1063" width="8.3984375" style="87" customWidth="1"/>
    <col min="1064" max="1064" width="8.59765625" style="87" customWidth="1"/>
    <col min="1065" max="1065" width="3.09765625" style="87" customWidth="1"/>
    <col min="1066" max="1066" width="11" style="87" customWidth="1"/>
    <col min="1067" max="1067" width="8.69921875" style="87" customWidth="1"/>
    <col min="1068" max="1068" width="8.59765625" style="87" customWidth="1"/>
    <col min="1069" max="1069" width="8.69921875" style="87" customWidth="1"/>
    <col min="1070" max="1070" width="2.59765625" style="87" customWidth="1"/>
    <col min="1071" max="1071" width="10.5" style="87" customWidth="1"/>
    <col min="1072" max="1072" width="6.3984375" style="87" customWidth="1"/>
    <col min="1073" max="1073" width="7.8984375" style="87" customWidth="1"/>
    <col min="1074" max="1074" width="8" style="87" customWidth="1"/>
    <col min="1075" max="1075" width="2.5" style="87" customWidth="1"/>
    <col min="1076" max="1076" width="10.3984375" style="87" customWidth="1"/>
    <col min="1077" max="1077" width="7.5" style="87" customWidth="1"/>
    <col min="1078" max="1078" width="7" style="87" customWidth="1"/>
    <col min="1079" max="1079" width="7.69921875" style="87" customWidth="1"/>
    <col min="1080" max="1080" width="2.09765625" style="87" customWidth="1"/>
    <col min="1081" max="1081" width="10.09765625" style="87" bestFit="1" customWidth="1"/>
    <col min="1082" max="1082" width="6.09765625" style="87" bestFit="1" customWidth="1"/>
    <col min="1083" max="1083" width="7.3984375" style="87" customWidth="1"/>
    <col min="1084" max="1084" width="7" style="87" customWidth="1"/>
    <col min="1085" max="1280" width="11" style="87"/>
    <col min="1281" max="1281" width="27.8984375" style="87" customWidth="1"/>
    <col min="1282" max="1282" width="11.19921875" style="87" customWidth="1"/>
    <col min="1283" max="1283" width="7.59765625" style="87" customWidth="1"/>
    <col min="1284" max="1284" width="7.69921875" style="87" customWidth="1"/>
    <col min="1285" max="1285" width="7.3984375" style="87" customWidth="1"/>
    <col min="1286" max="1286" width="1.3984375" style="87" customWidth="1"/>
    <col min="1287" max="1287" width="12" style="87" customWidth="1"/>
    <col min="1288" max="1288" width="7.19921875" style="87" customWidth="1"/>
    <col min="1289" max="1289" width="7.59765625" style="87" customWidth="1"/>
    <col min="1290" max="1290" width="7.8984375" style="87" customWidth="1"/>
    <col min="1291" max="1291" width="1.3984375" style="87" customWidth="1"/>
    <col min="1292" max="1292" width="11" style="87" customWidth="1"/>
    <col min="1293" max="1293" width="8.19921875" style="87" customWidth="1"/>
    <col min="1294" max="1294" width="7.5" style="87" customWidth="1"/>
    <col min="1295" max="1295" width="7.3984375" style="87" customWidth="1"/>
    <col min="1296" max="1296" width="1.5" style="87" customWidth="1"/>
    <col min="1297" max="1297" width="11" style="87" customWidth="1"/>
    <col min="1298" max="1298" width="7" style="87" customWidth="1"/>
    <col min="1299" max="1299" width="7.59765625" style="87" customWidth="1"/>
    <col min="1300" max="1300" width="7.19921875" style="87" customWidth="1"/>
    <col min="1301" max="1301" width="1.19921875" style="87" customWidth="1"/>
    <col min="1302" max="1302" width="11.69921875" style="87" customWidth="1"/>
    <col min="1303" max="1303" width="7" style="87" customWidth="1"/>
    <col min="1304" max="1304" width="8.5" style="87" customWidth="1"/>
    <col min="1305" max="1305" width="7.3984375" style="87" customWidth="1"/>
    <col min="1306" max="1306" width="1.59765625" style="87" customWidth="1"/>
    <col min="1307" max="1307" width="10.5" style="87" customWidth="1"/>
    <col min="1308" max="1308" width="7" style="87" customWidth="1"/>
    <col min="1309" max="1309" width="6.19921875" style="87" customWidth="1"/>
    <col min="1310" max="1310" width="7.19921875" style="87" customWidth="1"/>
    <col min="1311" max="1311" width="1.8984375" style="87" customWidth="1"/>
    <col min="1312" max="1312" width="11.5" style="87" customWidth="1"/>
    <col min="1313" max="1313" width="7.59765625" style="87" customWidth="1"/>
    <col min="1314" max="1314" width="8.8984375" style="87" customWidth="1"/>
    <col min="1315" max="1315" width="8.3984375" style="87" customWidth="1"/>
    <col min="1316" max="1316" width="3.09765625" style="87" customWidth="1"/>
    <col min="1317" max="1317" width="12" style="87" customWidth="1"/>
    <col min="1318" max="1318" width="7.69921875" style="87" customWidth="1"/>
    <col min="1319" max="1319" width="8.3984375" style="87" customWidth="1"/>
    <col min="1320" max="1320" width="8.59765625" style="87" customWidth="1"/>
    <col min="1321" max="1321" width="3.09765625" style="87" customWidth="1"/>
    <col min="1322" max="1322" width="11" style="87" customWidth="1"/>
    <col min="1323" max="1323" width="8.69921875" style="87" customWidth="1"/>
    <col min="1324" max="1324" width="8.59765625" style="87" customWidth="1"/>
    <col min="1325" max="1325" width="8.69921875" style="87" customWidth="1"/>
    <col min="1326" max="1326" width="2.59765625" style="87" customWidth="1"/>
    <col min="1327" max="1327" width="10.5" style="87" customWidth="1"/>
    <col min="1328" max="1328" width="6.3984375" style="87" customWidth="1"/>
    <col min="1329" max="1329" width="7.8984375" style="87" customWidth="1"/>
    <col min="1330" max="1330" width="8" style="87" customWidth="1"/>
    <col min="1331" max="1331" width="2.5" style="87" customWidth="1"/>
    <col min="1332" max="1332" width="10.3984375" style="87" customWidth="1"/>
    <col min="1333" max="1333" width="7.5" style="87" customWidth="1"/>
    <col min="1334" max="1334" width="7" style="87" customWidth="1"/>
    <col min="1335" max="1335" width="7.69921875" style="87" customWidth="1"/>
    <col min="1336" max="1336" width="2.09765625" style="87" customWidth="1"/>
    <col min="1337" max="1337" width="10.09765625" style="87" bestFit="1" customWidth="1"/>
    <col min="1338" max="1338" width="6.09765625" style="87" bestFit="1" customWidth="1"/>
    <col min="1339" max="1339" width="7.3984375" style="87" customWidth="1"/>
    <col min="1340" max="1340" width="7" style="87" customWidth="1"/>
    <col min="1341" max="1536" width="11" style="87"/>
    <col min="1537" max="1537" width="27.8984375" style="87" customWidth="1"/>
    <col min="1538" max="1538" width="11.19921875" style="87" customWidth="1"/>
    <col min="1539" max="1539" width="7.59765625" style="87" customWidth="1"/>
    <col min="1540" max="1540" width="7.69921875" style="87" customWidth="1"/>
    <col min="1541" max="1541" width="7.3984375" style="87" customWidth="1"/>
    <col min="1542" max="1542" width="1.3984375" style="87" customWidth="1"/>
    <col min="1543" max="1543" width="12" style="87" customWidth="1"/>
    <col min="1544" max="1544" width="7.19921875" style="87" customWidth="1"/>
    <col min="1545" max="1545" width="7.59765625" style="87" customWidth="1"/>
    <col min="1546" max="1546" width="7.8984375" style="87" customWidth="1"/>
    <col min="1547" max="1547" width="1.3984375" style="87" customWidth="1"/>
    <col min="1548" max="1548" width="11" style="87" customWidth="1"/>
    <col min="1549" max="1549" width="8.19921875" style="87" customWidth="1"/>
    <col min="1550" max="1550" width="7.5" style="87" customWidth="1"/>
    <col min="1551" max="1551" width="7.3984375" style="87" customWidth="1"/>
    <col min="1552" max="1552" width="1.5" style="87" customWidth="1"/>
    <col min="1553" max="1553" width="11" style="87" customWidth="1"/>
    <col min="1554" max="1554" width="7" style="87" customWidth="1"/>
    <col min="1555" max="1555" width="7.59765625" style="87" customWidth="1"/>
    <col min="1556" max="1556" width="7.19921875" style="87" customWidth="1"/>
    <col min="1557" max="1557" width="1.19921875" style="87" customWidth="1"/>
    <col min="1558" max="1558" width="11.69921875" style="87" customWidth="1"/>
    <col min="1559" max="1559" width="7" style="87" customWidth="1"/>
    <col min="1560" max="1560" width="8.5" style="87" customWidth="1"/>
    <col min="1561" max="1561" width="7.3984375" style="87" customWidth="1"/>
    <col min="1562" max="1562" width="1.59765625" style="87" customWidth="1"/>
    <col min="1563" max="1563" width="10.5" style="87" customWidth="1"/>
    <col min="1564" max="1564" width="7" style="87" customWidth="1"/>
    <col min="1565" max="1565" width="6.19921875" style="87" customWidth="1"/>
    <col min="1566" max="1566" width="7.19921875" style="87" customWidth="1"/>
    <col min="1567" max="1567" width="1.8984375" style="87" customWidth="1"/>
    <col min="1568" max="1568" width="11.5" style="87" customWidth="1"/>
    <col min="1569" max="1569" width="7.59765625" style="87" customWidth="1"/>
    <col min="1570" max="1570" width="8.8984375" style="87" customWidth="1"/>
    <col min="1571" max="1571" width="8.3984375" style="87" customWidth="1"/>
    <col min="1572" max="1572" width="3.09765625" style="87" customWidth="1"/>
    <col min="1573" max="1573" width="12" style="87" customWidth="1"/>
    <col min="1574" max="1574" width="7.69921875" style="87" customWidth="1"/>
    <col min="1575" max="1575" width="8.3984375" style="87" customWidth="1"/>
    <col min="1576" max="1576" width="8.59765625" style="87" customWidth="1"/>
    <col min="1577" max="1577" width="3.09765625" style="87" customWidth="1"/>
    <col min="1578" max="1578" width="11" style="87" customWidth="1"/>
    <col min="1579" max="1579" width="8.69921875" style="87" customWidth="1"/>
    <col min="1580" max="1580" width="8.59765625" style="87" customWidth="1"/>
    <col min="1581" max="1581" width="8.69921875" style="87" customWidth="1"/>
    <col min="1582" max="1582" width="2.59765625" style="87" customWidth="1"/>
    <col min="1583" max="1583" width="10.5" style="87" customWidth="1"/>
    <col min="1584" max="1584" width="6.3984375" style="87" customWidth="1"/>
    <col min="1585" max="1585" width="7.8984375" style="87" customWidth="1"/>
    <col min="1586" max="1586" width="8" style="87" customWidth="1"/>
    <col min="1587" max="1587" width="2.5" style="87" customWidth="1"/>
    <col min="1588" max="1588" width="10.3984375" style="87" customWidth="1"/>
    <col min="1589" max="1589" width="7.5" style="87" customWidth="1"/>
    <col min="1590" max="1590" width="7" style="87" customWidth="1"/>
    <col min="1591" max="1591" width="7.69921875" style="87" customWidth="1"/>
    <col min="1592" max="1592" width="2.09765625" style="87" customWidth="1"/>
    <col min="1593" max="1593" width="10.09765625" style="87" bestFit="1" customWidth="1"/>
    <col min="1594" max="1594" width="6.09765625" style="87" bestFit="1" customWidth="1"/>
    <col min="1595" max="1595" width="7.3984375" style="87" customWidth="1"/>
    <col min="1596" max="1596" width="7" style="87" customWidth="1"/>
    <col min="1597" max="1792" width="11" style="87"/>
    <col min="1793" max="1793" width="27.8984375" style="87" customWidth="1"/>
    <col min="1794" max="1794" width="11.19921875" style="87" customWidth="1"/>
    <col min="1795" max="1795" width="7.59765625" style="87" customWidth="1"/>
    <col min="1796" max="1796" width="7.69921875" style="87" customWidth="1"/>
    <col min="1797" max="1797" width="7.3984375" style="87" customWidth="1"/>
    <col min="1798" max="1798" width="1.3984375" style="87" customWidth="1"/>
    <col min="1799" max="1799" width="12" style="87" customWidth="1"/>
    <col min="1800" max="1800" width="7.19921875" style="87" customWidth="1"/>
    <col min="1801" max="1801" width="7.59765625" style="87" customWidth="1"/>
    <col min="1802" max="1802" width="7.8984375" style="87" customWidth="1"/>
    <col min="1803" max="1803" width="1.3984375" style="87" customWidth="1"/>
    <col min="1804" max="1804" width="11" style="87" customWidth="1"/>
    <col min="1805" max="1805" width="8.19921875" style="87" customWidth="1"/>
    <col min="1806" max="1806" width="7.5" style="87" customWidth="1"/>
    <col min="1807" max="1807" width="7.3984375" style="87" customWidth="1"/>
    <col min="1808" max="1808" width="1.5" style="87" customWidth="1"/>
    <col min="1809" max="1809" width="11" style="87" customWidth="1"/>
    <col min="1810" max="1810" width="7" style="87" customWidth="1"/>
    <col min="1811" max="1811" width="7.59765625" style="87" customWidth="1"/>
    <col min="1812" max="1812" width="7.19921875" style="87" customWidth="1"/>
    <col min="1813" max="1813" width="1.19921875" style="87" customWidth="1"/>
    <col min="1814" max="1814" width="11.69921875" style="87" customWidth="1"/>
    <col min="1815" max="1815" width="7" style="87" customWidth="1"/>
    <col min="1816" max="1816" width="8.5" style="87" customWidth="1"/>
    <col min="1817" max="1817" width="7.3984375" style="87" customWidth="1"/>
    <col min="1818" max="1818" width="1.59765625" style="87" customWidth="1"/>
    <col min="1819" max="1819" width="10.5" style="87" customWidth="1"/>
    <col min="1820" max="1820" width="7" style="87" customWidth="1"/>
    <col min="1821" max="1821" width="6.19921875" style="87" customWidth="1"/>
    <col min="1822" max="1822" width="7.19921875" style="87" customWidth="1"/>
    <col min="1823" max="1823" width="1.8984375" style="87" customWidth="1"/>
    <col min="1824" max="1824" width="11.5" style="87" customWidth="1"/>
    <col min="1825" max="1825" width="7.59765625" style="87" customWidth="1"/>
    <col min="1826" max="1826" width="8.8984375" style="87" customWidth="1"/>
    <col min="1827" max="1827" width="8.3984375" style="87" customWidth="1"/>
    <col min="1828" max="1828" width="3.09765625" style="87" customWidth="1"/>
    <col min="1829" max="1829" width="12" style="87" customWidth="1"/>
    <col min="1830" max="1830" width="7.69921875" style="87" customWidth="1"/>
    <col min="1831" max="1831" width="8.3984375" style="87" customWidth="1"/>
    <col min="1832" max="1832" width="8.59765625" style="87" customWidth="1"/>
    <col min="1833" max="1833" width="3.09765625" style="87" customWidth="1"/>
    <col min="1834" max="1834" width="11" style="87" customWidth="1"/>
    <col min="1835" max="1835" width="8.69921875" style="87" customWidth="1"/>
    <col min="1836" max="1836" width="8.59765625" style="87" customWidth="1"/>
    <col min="1837" max="1837" width="8.69921875" style="87" customWidth="1"/>
    <col min="1838" max="1838" width="2.59765625" style="87" customWidth="1"/>
    <col min="1839" max="1839" width="10.5" style="87" customWidth="1"/>
    <col min="1840" max="1840" width="6.3984375" style="87" customWidth="1"/>
    <col min="1841" max="1841" width="7.8984375" style="87" customWidth="1"/>
    <col min="1842" max="1842" width="8" style="87" customWidth="1"/>
    <col min="1843" max="1843" width="2.5" style="87" customWidth="1"/>
    <col min="1844" max="1844" width="10.3984375" style="87" customWidth="1"/>
    <col min="1845" max="1845" width="7.5" style="87" customWidth="1"/>
    <col min="1846" max="1846" width="7" style="87" customWidth="1"/>
    <col min="1847" max="1847" width="7.69921875" style="87" customWidth="1"/>
    <col min="1848" max="1848" width="2.09765625" style="87" customWidth="1"/>
    <col min="1849" max="1849" width="10.09765625" style="87" bestFit="1" customWidth="1"/>
    <col min="1850" max="1850" width="6.09765625" style="87" bestFit="1" customWidth="1"/>
    <col min="1851" max="1851" width="7.3984375" style="87" customWidth="1"/>
    <col min="1852" max="1852" width="7" style="87" customWidth="1"/>
    <col min="1853" max="2048" width="11" style="87"/>
    <col min="2049" max="2049" width="27.8984375" style="87" customWidth="1"/>
    <col min="2050" max="2050" width="11.19921875" style="87" customWidth="1"/>
    <col min="2051" max="2051" width="7.59765625" style="87" customWidth="1"/>
    <col min="2052" max="2052" width="7.69921875" style="87" customWidth="1"/>
    <col min="2053" max="2053" width="7.3984375" style="87" customWidth="1"/>
    <col min="2054" max="2054" width="1.3984375" style="87" customWidth="1"/>
    <col min="2055" max="2055" width="12" style="87" customWidth="1"/>
    <col min="2056" max="2056" width="7.19921875" style="87" customWidth="1"/>
    <col min="2057" max="2057" width="7.59765625" style="87" customWidth="1"/>
    <col min="2058" max="2058" width="7.8984375" style="87" customWidth="1"/>
    <col min="2059" max="2059" width="1.3984375" style="87" customWidth="1"/>
    <col min="2060" max="2060" width="11" style="87" customWidth="1"/>
    <col min="2061" max="2061" width="8.19921875" style="87" customWidth="1"/>
    <col min="2062" max="2062" width="7.5" style="87" customWidth="1"/>
    <col min="2063" max="2063" width="7.3984375" style="87" customWidth="1"/>
    <col min="2064" max="2064" width="1.5" style="87" customWidth="1"/>
    <col min="2065" max="2065" width="11" style="87" customWidth="1"/>
    <col min="2066" max="2066" width="7" style="87" customWidth="1"/>
    <col min="2067" max="2067" width="7.59765625" style="87" customWidth="1"/>
    <col min="2068" max="2068" width="7.19921875" style="87" customWidth="1"/>
    <col min="2069" max="2069" width="1.19921875" style="87" customWidth="1"/>
    <col min="2070" max="2070" width="11.69921875" style="87" customWidth="1"/>
    <col min="2071" max="2071" width="7" style="87" customWidth="1"/>
    <col min="2072" max="2072" width="8.5" style="87" customWidth="1"/>
    <col min="2073" max="2073" width="7.3984375" style="87" customWidth="1"/>
    <col min="2074" max="2074" width="1.59765625" style="87" customWidth="1"/>
    <col min="2075" max="2075" width="10.5" style="87" customWidth="1"/>
    <col min="2076" max="2076" width="7" style="87" customWidth="1"/>
    <col min="2077" max="2077" width="6.19921875" style="87" customWidth="1"/>
    <col min="2078" max="2078" width="7.19921875" style="87" customWidth="1"/>
    <col min="2079" max="2079" width="1.8984375" style="87" customWidth="1"/>
    <col min="2080" max="2080" width="11.5" style="87" customWidth="1"/>
    <col min="2081" max="2081" width="7.59765625" style="87" customWidth="1"/>
    <col min="2082" max="2082" width="8.8984375" style="87" customWidth="1"/>
    <col min="2083" max="2083" width="8.3984375" style="87" customWidth="1"/>
    <col min="2084" max="2084" width="3.09765625" style="87" customWidth="1"/>
    <col min="2085" max="2085" width="12" style="87" customWidth="1"/>
    <col min="2086" max="2086" width="7.69921875" style="87" customWidth="1"/>
    <col min="2087" max="2087" width="8.3984375" style="87" customWidth="1"/>
    <col min="2088" max="2088" width="8.59765625" style="87" customWidth="1"/>
    <col min="2089" max="2089" width="3.09765625" style="87" customWidth="1"/>
    <col min="2090" max="2090" width="11" style="87" customWidth="1"/>
    <col min="2091" max="2091" width="8.69921875" style="87" customWidth="1"/>
    <col min="2092" max="2092" width="8.59765625" style="87" customWidth="1"/>
    <col min="2093" max="2093" width="8.69921875" style="87" customWidth="1"/>
    <col min="2094" max="2094" width="2.59765625" style="87" customWidth="1"/>
    <col min="2095" max="2095" width="10.5" style="87" customWidth="1"/>
    <col min="2096" max="2096" width="6.3984375" style="87" customWidth="1"/>
    <col min="2097" max="2097" width="7.8984375" style="87" customWidth="1"/>
    <col min="2098" max="2098" width="8" style="87" customWidth="1"/>
    <col min="2099" max="2099" width="2.5" style="87" customWidth="1"/>
    <col min="2100" max="2100" width="10.3984375" style="87" customWidth="1"/>
    <col min="2101" max="2101" width="7.5" style="87" customWidth="1"/>
    <col min="2102" max="2102" width="7" style="87" customWidth="1"/>
    <col min="2103" max="2103" width="7.69921875" style="87" customWidth="1"/>
    <col min="2104" max="2104" width="2.09765625" style="87" customWidth="1"/>
    <col min="2105" max="2105" width="10.09765625" style="87" bestFit="1" customWidth="1"/>
    <col min="2106" max="2106" width="6.09765625" style="87" bestFit="1" customWidth="1"/>
    <col min="2107" max="2107" width="7.3984375" style="87" customWidth="1"/>
    <col min="2108" max="2108" width="7" style="87" customWidth="1"/>
    <col min="2109" max="2304" width="11" style="87"/>
    <col min="2305" max="2305" width="27.8984375" style="87" customWidth="1"/>
    <col min="2306" max="2306" width="11.19921875" style="87" customWidth="1"/>
    <col min="2307" max="2307" width="7.59765625" style="87" customWidth="1"/>
    <col min="2308" max="2308" width="7.69921875" style="87" customWidth="1"/>
    <col min="2309" max="2309" width="7.3984375" style="87" customWidth="1"/>
    <col min="2310" max="2310" width="1.3984375" style="87" customWidth="1"/>
    <col min="2311" max="2311" width="12" style="87" customWidth="1"/>
    <col min="2312" max="2312" width="7.19921875" style="87" customWidth="1"/>
    <col min="2313" max="2313" width="7.59765625" style="87" customWidth="1"/>
    <col min="2314" max="2314" width="7.8984375" style="87" customWidth="1"/>
    <col min="2315" max="2315" width="1.3984375" style="87" customWidth="1"/>
    <col min="2316" max="2316" width="11" style="87" customWidth="1"/>
    <col min="2317" max="2317" width="8.19921875" style="87" customWidth="1"/>
    <col min="2318" max="2318" width="7.5" style="87" customWidth="1"/>
    <col min="2319" max="2319" width="7.3984375" style="87" customWidth="1"/>
    <col min="2320" max="2320" width="1.5" style="87" customWidth="1"/>
    <col min="2321" max="2321" width="11" style="87" customWidth="1"/>
    <col min="2322" max="2322" width="7" style="87" customWidth="1"/>
    <col min="2323" max="2323" width="7.59765625" style="87" customWidth="1"/>
    <col min="2324" max="2324" width="7.19921875" style="87" customWidth="1"/>
    <col min="2325" max="2325" width="1.19921875" style="87" customWidth="1"/>
    <col min="2326" max="2326" width="11.69921875" style="87" customWidth="1"/>
    <col min="2327" max="2327" width="7" style="87" customWidth="1"/>
    <col min="2328" max="2328" width="8.5" style="87" customWidth="1"/>
    <col min="2329" max="2329" width="7.3984375" style="87" customWidth="1"/>
    <col min="2330" max="2330" width="1.59765625" style="87" customWidth="1"/>
    <col min="2331" max="2331" width="10.5" style="87" customWidth="1"/>
    <col min="2332" max="2332" width="7" style="87" customWidth="1"/>
    <col min="2333" max="2333" width="6.19921875" style="87" customWidth="1"/>
    <col min="2334" max="2334" width="7.19921875" style="87" customWidth="1"/>
    <col min="2335" max="2335" width="1.8984375" style="87" customWidth="1"/>
    <col min="2336" max="2336" width="11.5" style="87" customWidth="1"/>
    <col min="2337" max="2337" width="7.59765625" style="87" customWidth="1"/>
    <col min="2338" max="2338" width="8.8984375" style="87" customWidth="1"/>
    <col min="2339" max="2339" width="8.3984375" style="87" customWidth="1"/>
    <col min="2340" max="2340" width="3.09765625" style="87" customWidth="1"/>
    <col min="2341" max="2341" width="12" style="87" customWidth="1"/>
    <col min="2342" max="2342" width="7.69921875" style="87" customWidth="1"/>
    <col min="2343" max="2343" width="8.3984375" style="87" customWidth="1"/>
    <col min="2344" max="2344" width="8.59765625" style="87" customWidth="1"/>
    <col min="2345" max="2345" width="3.09765625" style="87" customWidth="1"/>
    <col min="2346" max="2346" width="11" style="87" customWidth="1"/>
    <col min="2347" max="2347" width="8.69921875" style="87" customWidth="1"/>
    <col min="2348" max="2348" width="8.59765625" style="87" customWidth="1"/>
    <col min="2349" max="2349" width="8.69921875" style="87" customWidth="1"/>
    <col min="2350" max="2350" width="2.59765625" style="87" customWidth="1"/>
    <col min="2351" max="2351" width="10.5" style="87" customWidth="1"/>
    <col min="2352" max="2352" width="6.3984375" style="87" customWidth="1"/>
    <col min="2353" max="2353" width="7.8984375" style="87" customWidth="1"/>
    <col min="2354" max="2354" width="8" style="87" customWidth="1"/>
    <col min="2355" max="2355" width="2.5" style="87" customWidth="1"/>
    <col min="2356" max="2356" width="10.3984375" style="87" customWidth="1"/>
    <col min="2357" max="2357" width="7.5" style="87" customWidth="1"/>
    <col min="2358" max="2358" width="7" style="87" customWidth="1"/>
    <col min="2359" max="2359" width="7.69921875" style="87" customWidth="1"/>
    <col min="2360" max="2360" width="2.09765625" style="87" customWidth="1"/>
    <col min="2361" max="2361" width="10.09765625" style="87" bestFit="1" customWidth="1"/>
    <col min="2362" max="2362" width="6.09765625" style="87" bestFit="1" customWidth="1"/>
    <col min="2363" max="2363" width="7.3984375" style="87" customWidth="1"/>
    <col min="2364" max="2364" width="7" style="87" customWidth="1"/>
    <col min="2365" max="2560" width="11" style="87"/>
    <col min="2561" max="2561" width="27.8984375" style="87" customWidth="1"/>
    <col min="2562" max="2562" width="11.19921875" style="87" customWidth="1"/>
    <col min="2563" max="2563" width="7.59765625" style="87" customWidth="1"/>
    <col min="2564" max="2564" width="7.69921875" style="87" customWidth="1"/>
    <col min="2565" max="2565" width="7.3984375" style="87" customWidth="1"/>
    <col min="2566" max="2566" width="1.3984375" style="87" customWidth="1"/>
    <col min="2567" max="2567" width="12" style="87" customWidth="1"/>
    <col min="2568" max="2568" width="7.19921875" style="87" customWidth="1"/>
    <col min="2569" max="2569" width="7.59765625" style="87" customWidth="1"/>
    <col min="2570" max="2570" width="7.8984375" style="87" customWidth="1"/>
    <col min="2571" max="2571" width="1.3984375" style="87" customWidth="1"/>
    <col min="2572" max="2572" width="11" style="87" customWidth="1"/>
    <col min="2573" max="2573" width="8.19921875" style="87" customWidth="1"/>
    <col min="2574" max="2574" width="7.5" style="87" customWidth="1"/>
    <col min="2575" max="2575" width="7.3984375" style="87" customWidth="1"/>
    <col min="2576" max="2576" width="1.5" style="87" customWidth="1"/>
    <col min="2577" max="2577" width="11" style="87" customWidth="1"/>
    <col min="2578" max="2578" width="7" style="87" customWidth="1"/>
    <col min="2579" max="2579" width="7.59765625" style="87" customWidth="1"/>
    <col min="2580" max="2580" width="7.19921875" style="87" customWidth="1"/>
    <col min="2581" max="2581" width="1.19921875" style="87" customWidth="1"/>
    <col min="2582" max="2582" width="11.69921875" style="87" customWidth="1"/>
    <col min="2583" max="2583" width="7" style="87" customWidth="1"/>
    <col min="2584" max="2584" width="8.5" style="87" customWidth="1"/>
    <col min="2585" max="2585" width="7.3984375" style="87" customWidth="1"/>
    <col min="2586" max="2586" width="1.59765625" style="87" customWidth="1"/>
    <col min="2587" max="2587" width="10.5" style="87" customWidth="1"/>
    <col min="2588" max="2588" width="7" style="87" customWidth="1"/>
    <col min="2589" max="2589" width="6.19921875" style="87" customWidth="1"/>
    <col min="2590" max="2590" width="7.19921875" style="87" customWidth="1"/>
    <col min="2591" max="2591" width="1.8984375" style="87" customWidth="1"/>
    <col min="2592" max="2592" width="11.5" style="87" customWidth="1"/>
    <col min="2593" max="2593" width="7.59765625" style="87" customWidth="1"/>
    <col min="2594" max="2594" width="8.8984375" style="87" customWidth="1"/>
    <col min="2595" max="2595" width="8.3984375" style="87" customWidth="1"/>
    <col min="2596" max="2596" width="3.09765625" style="87" customWidth="1"/>
    <col min="2597" max="2597" width="12" style="87" customWidth="1"/>
    <col min="2598" max="2598" width="7.69921875" style="87" customWidth="1"/>
    <col min="2599" max="2599" width="8.3984375" style="87" customWidth="1"/>
    <col min="2600" max="2600" width="8.59765625" style="87" customWidth="1"/>
    <col min="2601" max="2601" width="3.09765625" style="87" customWidth="1"/>
    <col min="2602" max="2602" width="11" style="87" customWidth="1"/>
    <col min="2603" max="2603" width="8.69921875" style="87" customWidth="1"/>
    <col min="2604" max="2604" width="8.59765625" style="87" customWidth="1"/>
    <col min="2605" max="2605" width="8.69921875" style="87" customWidth="1"/>
    <col min="2606" max="2606" width="2.59765625" style="87" customWidth="1"/>
    <col min="2607" max="2607" width="10.5" style="87" customWidth="1"/>
    <col min="2608" max="2608" width="6.3984375" style="87" customWidth="1"/>
    <col min="2609" max="2609" width="7.8984375" style="87" customWidth="1"/>
    <col min="2610" max="2610" width="8" style="87" customWidth="1"/>
    <col min="2611" max="2611" width="2.5" style="87" customWidth="1"/>
    <col min="2612" max="2612" width="10.3984375" style="87" customWidth="1"/>
    <col min="2613" max="2613" width="7.5" style="87" customWidth="1"/>
    <col min="2614" max="2614" width="7" style="87" customWidth="1"/>
    <col min="2615" max="2615" width="7.69921875" style="87" customWidth="1"/>
    <col min="2616" max="2616" width="2.09765625" style="87" customWidth="1"/>
    <col min="2617" max="2617" width="10.09765625" style="87" bestFit="1" customWidth="1"/>
    <col min="2618" max="2618" width="6.09765625" style="87" bestFit="1" customWidth="1"/>
    <col min="2619" max="2619" width="7.3984375" style="87" customWidth="1"/>
    <col min="2620" max="2620" width="7" style="87" customWidth="1"/>
    <col min="2621" max="2816" width="11" style="87"/>
    <col min="2817" max="2817" width="27.8984375" style="87" customWidth="1"/>
    <col min="2818" max="2818" width="11.19921875" style="87" customWidth="1"/>
    <col min="2819" max="2819" width="7.59765625" style="87" customWidth="1"/>
    <col min="2820" max="2820" width="7.69921875" style="87" customWidth="1"/>
    <col min="2821" max="2821" width="7.3984375" style="87" customWidth="1"/>
    <col min="2822" max="2822" width="1.3984375" style="87" customWidth="1"/>
    <col min="2823" max="2823" width="12" style="87" customWidth="1"/>
    <col min="2824" max="2824" width="7.19921875" style="87" customWidth="1"/>
    <col min="2825" max="2825" width="7.59765625" style="87" customWidth="1"/>
    <col min="2826" max="2826" width="7.8984375" style="87" customWidth="1"/>
    <col min="2827" max="2827" width="1.3984375" style="87" customWidth="1"/>
    <col min="2828" max="2828" width="11" style="87" customWidth="1"/>
    <col min="2829" max="2829" width="8.19921875" style="87" customWidth="1"/>
    <col min="2830" max="2830" width="7.5" style="87" customWidth="1"/>
    <col min="2831" max="2831" width="7.3984375" style="87" customWidth="1"/>
    <col min="2832" max="2832" width="1.5" style="87" customWidth="1"/>
    <col min="2833" max="2833" width="11" style="87" customWidth="1"/>
    <col min="2834" max="2834" width="7" style="87" customWidth="1"/>
    <col min="2835" max="2835" width="7.59765625" style="87" customWidth="1"/>
    <col min="2836" max="2836" width="7.19921875" style="87" customWidth="1"/>
    <col min="2837" max="2837" width="1.19921875" style="87" customWidth="1"/>
    <col min="2838" max="2838" width="11.69921875" style="87" customWidth="1"/>
    <col min="2839" max="2839" width="7" style="87" customWidth="1"/>
    <col min="2840" max="2840" width="8.5" style="87" customWidth="1"/>
    <col min="2841" max="2841" width="7.3984375" style="87" customWidth="1"/>
    <col min="2842" max="2842" width="1.59765625" style="87" customWidth="1"/>
    <col min="2843" max="2843" width="10.5" style="87" customWidth="1"/>
    <col min="2844" max="2844" width="7" style="87" customWidth="1"/>
    <col min="2845" max="2845" width="6.19921875" style="87" customWidth="1"/>
    <col min="2846" max="2846" width="7.19921875" style="87" customWidth="1"/>
    <col min="2847" max="2847" width="1.8984375" style="87" customWidth="1"/>
    <col min="2848" max="2848" width="11.5" style="87" customWidth="1"/>
    <col min="2849" max="2849" width="7.59765625" style="87" customWidth="1"/>
    <col min="2850" max="2850" width="8.8984375" style="87" customWidth="1"/>
    <col min="2851" max="2851" width="8.3984375" style="87" customWidth="1"/>
    <col min="2852" max="2852" width="3.09765625" style="87" customWidth="1"/>
    <col min="2853" max="2853" width="12" style="87" customWidth="1"/>
    <col min="2854" max="2854" width="7.69921875" style="87" customWidth="1"/>
    <col min="2855" max="2855" width="8.3984375" style="87" customWidth="1"/>
    <col min="2856" max="2856" width="8.59765625" style="87" customWidth="1"/>
    <col min="2857" max="2857" width="3.09765625" style="87" customWidth="1"/>
    <col min="2858" max="2858" width="11" style="87" customWidth="1"/>
    <col min="2859" max="2859" width="8.69921875" style="87" customWidth="1"/>
    <col min="2860" max="2860" width="8.59765625" style="87" customWidth="1"/>
    <col min="2861" max="2861" width="8.69921875" style="87" customWidth="1"/>
    <col min="2862" max="2862" width="2.59765625" style="87" customWidth="1"/>
    <col min="2863" max="2863" width="10.5" style="87" customWidth="1"/>
    <col min="2864" max="2864" width="6.3984375" style="87" customWidth="1"/>
    <col min="2865" max="2865" width="7.8984375" style="87" customWidth="1"/>
    <col min="2866" max="2866" width="8" style="87" customWidth="1"/>
    <col min="2867" max="2867" width="2.5" style="87" customWidth="1"/>
    <col min="2868" max="2868" width="10.3984375" style="87" customWidth="1"/>
    <col min="2869" max="2869" width="7.5" style="87" customWidth="1"/>
    <col min="2870" max="2870" width="7" style="87" customWidth="1"/>
    <col min="2871" max="2871" width="7.69921875" style="87" customWidth="1"/>
    <col min="2872" max="2872" width="2.09765625" style="87" customWidth="1"/>
    <col min="2873" max="2873" width="10.09765625" style="87" bestFit="1" customWidth="1"/>
    <col min="2874" max="2874" width="6.09765625" style="87" bestFit="1" customWidth="1"/>
    <col min="2875" max="2875" width="7.3984375" style="87" customWidth="1"/>
    <col min="2876" max="2876" width="7" style="87" customWidth="1"/>
    <col min="2877" max="3072" width="11" style="87"/>
    <col min="3073" max="3073" width="27.8984375" style="87" customWidth="1"/>
    <col min="3074" max="3074" width="11.19921875" style="87" customWidth="1"/>
    <col min="3075" max="3075" width="7.59765625" style="87" customWidth="1"/>
    <col min="3076" max="3076" width="7.69921875" style="87" customWidth="1"/>
    <col min="3077" max="3077" width="7.3984375" style="87" customWidth="1"/>
    <col min="3078" max="3078" width="1.3984375" style="87" customWidth="1"/>
    <col min="3079" max="3079" width="12" style="87" customWidth="1"/>
    <col min="3080" max="3080" width="7.19921875" style="87" customWidth="1"/>
    <col min="3081" max="3081" width="7.59765625" style="87" customWidth="1"/>
    <col min="3082" max="3082" width="7.8984375" style="87" customWidth="1"/>
    <col min="3083" max="3083" width="1.3984375" style="87" customWidth="1"/>
    <col min="3084" max="3084" width="11" style="87" customWidth="1"/>
    <col min="3085" max="3085" width="8.19921875" style="87" customWidth="1"/>
    <col min="3086" max="3086" width="7.5" style="87" customWidth="1"/>
    <col min="3087" max="3087" width="7.3984375" style="87" customWidth="1"/>
    <col min="3088" max="3088" width="1.5" style="87" customWidth="1"/>
    <col min="3089" max="3089" width="11" style="87" customWidth="1"/>
    <col min="3090" max="3090" width="7" style="87" customWidth="1"/>
    <col min="3091" max="3091" width="7.59765625" style="87" customWidth="1"/>
    <col min="3092" max="3092" width="7.19921875" style="87" customWidth="1"/>
    <col min="3093" max="3093" width="1.19921875" style="87" customWidth="1"/>
    <col min="3094" max="3094" width="11.69921875" style="87" customWidth="1"/>
    <col min="3095" max="3095" width="7" style="87" customWidth="1"/>
    <col min="3096" max="3096" width="8.5" style="87" customWidth="1"/>
    <col min="3097" max="3097" width="7.3984375" style="87" customWidth="1"/>
    <col min="3098" max="3098" width="1.59765625" style="87" customWidth="1"/>
    <col min="3099" max="3099" width="10.5" style="87" customWidth="1"/>
    <col min="3100" max="3100" width="7" style="87" customWidth="1"/>
    <col min="3101" max="3101" width="6.19921875" style="87" customWidth="1"/>
    <col min="3102" max="3102" width="7.19921875" style="87" customWidth="1"/>
    <col min="3103" max="3103" width="1.8984375" style="87" customWidth="1"/>
    <col min="3104" max="3104" width="11.5" style="87" customWidth="1"/>
    <col min="3105" max="3105" width="7.59765625" style="87" customWidth="1"/>
    <col min="3106" max="3106" width="8.8984375" style="87" customWidth="1"/>
    <col min="3107" max="3107" width="8.3984375" style="87" customWidth="1"/>
    <col min="3108" max="3108" width="3.09765625" style="87" customWidth="1"/>
    <col min="3109" max="3109" width="12" style="87" customWidth="1"/>
    <col min="3110" max="3110" width="7.69921875" style="87" customWidth="1"/>
    <col min="3111" max="3111" width="8.3984375" style="87" customWidth="1"/>
    <col min="3112" max="3112" width="8.59765625" style="87" customWidth="1"/>
    <col min="3113" max="3113" width="3.09765625" style="87" customWidth="1"/>
    <col min="3114" max="3114" width="11" style="87" customWidth="1"/>
    <col min="3115" max="3115" width="8.69921875" style="87" customWidth="1"/>
    <col min="3116" max="3116" width="8.59765625" style="87" customWidth="1"/>
    <col min="3117" max="3117" width="8.69921875" style="87" customWidth="1"/>
    <col min="3118" max="3118" width="2.59765625" style="87" customWidth="1"/>
    <col min="3119" max="3119" width="10.5" style="87" customWidth="1"/>
    <col min="3120" max="3120" width="6.3984375" style="87" customWidth="1"/>
    <col min="3121" max="3121" width="7.8984375" style="87" customWidth="1"/>
    <col min="3122" max="3122" width="8" style="87" customWidth="1"/>
    <col min="3123" max="3123" width="2.5" style="87" customWidth="1"/>
    <col min="3124" max="3124" width="10.3984375" style="87" customWidth="1"/>
    <col min="3125" max="3125" width="7.5" style="87" customWidth="1"/>
    <col min="3126" max="3126" width="7" style="87" customWidth="1"/>
    <col min="3127" max="3127" width="7.69921875" style="87" customWidth="1"/>
    <col min="3128" max="3128" width="2.09765625" style="87" customWidth="1"/>
    <col min="3129" max="3129" width="10.09765625" style="87" bestFit="1" customWidth="1"/>
    <col min="3130" max="3130" width="6.09765625" style="87" bestFit="1" customWidth="1"/>
    <col min="3131" max="3131" width="7.3984375" style="87" customWidth="1"/>
    <col min="3132" max="3132" width="7" style="87" customWidth="1"/>
    <col min="3133" max="3328" width="11" style="87"/>
    <col min="3329" max="3329" width="27.8984375" style="87" customWidth="1"/>
    <col min="3330" max="3330" width="11.19921875" style="87" customWidth="1"/>
    <col min="3331" max="3331" width="7.59765625" style="87" customWidth="1"/>
    <col min="3332" max="3332" width="7.69921875" style="87" customWidth="1"/>
    <col min="3333" max="3333" width="7.3984375" style="87" customWidth="1"/>
    <col min="3334" max="3334" width="1.3984375" style="87" customWidth="1"/>
    <col min="3335" max="3335" width="12" style="87" customWidth="1"/>
    <col min="3336" max="3336" width="7.19921875" style="87" customWidth="1"/>
    <col min="3337" max="3337" width="7.59765625" style="87" customWidth="1"/>
    <col min="3338" max="3338" width="7.8984375" style="87" customWidth="1"/>
    <col min="3339" max="3339" width="1.3984375" style="87" customWidth="1"/>
    <col min="3340" max="3340" width="11" style="87" customWidth="1"/>
    <col min="3341" max="3341" width="8.19921875" style="87" customWidth="1"/>
    <col min="3342" max="3342" width="7.5" style="87" customWidth="1"/>
    <col min="3343" max="3343" width="7.3984375" style="87" customWidth="1"/>
    <col min="3344" max="3344" width="1.5" style="87" customWidth="1"/>
    <col min="3345" max="3345" width="11" style="87" customWidth="1"/>
    <col min="3346" max="3346" width="7" style="87" customWidth="1"/>
    <col min="3347" max="3347" width="7.59765625" style="87" customWidth="1"/>
    <col min="3348" max="3348" width="7.19921875" style="87" customWidth="1"/>
    <col min="3349" max="3349" width="1.19921875" style="87" customWidth="1"/>
    <col min="3350" max="3350" width="11.69921875" style="87" customWidth="1"/>
    <col min="3351" max="3351" width="7" style="87" customWidth="1"/>
    <col min="3352" max="3352" width="8.5" style="87" customWidth="1"/>
    <col min="3353" max="3353" width="7.3984375" style="87" customWidth="1"/>
    <col min="3354" max="3354" width="1.59765625" style="87" customWidth="1"/>
    <col min="3355" max="3355" width="10.5" style="87" customWidth="1"/>
    <col min="3356" max="3356" width="7" style="87" customWidth="1"/>
    <col min="3357" max="3357" width="6.19921875" style="87" customWidth="1"/>
    <col min="3358" max="3358" width="7.19921875" style="87" customWidth="1"/>
    <col min="3359" max="3359" width="1.8984375" style="87" customWidth="1"/>
    <col min="3360" max="3360" width="11.5" style="87" customWidth="1"/>
    <col min="3361" max="3361" width="7.59765625" style="87" customWidth="1"/>
    <col min="3362" max="3362" width="8.8984375" style="87" customWidth="1"/>
    <col min="3363" max="3363" width="8.3984375" style="87" customWidth="1"/>
    <col min="3364" max="3364" width="3.09765625" style="87" customWidth="1"/>
    <col min="3365" max="3365" width="12" style="87" customWidth="1"/>
    <col min="3366" max="3366" width="7.69921875" style="87" customWidth="1"/>
    <col min="3367" max="3367" width="8.3984375" style="87" customWidth="1"/>
    <col min="3368" max="3368" width="8.59765625" style="87" customWidth="1"/>
    <col min="3369" max="3369" width="3.09765625" style="87" customWidth="1"/>
    <col min="3370" max="3370" width="11" style="87" customWidth="1"/>
    <col min="3371" max="3371" width="8.69921875" style="87" customWidth="1"/>
    <col min="3372" max="3372" width="8.59765625" style="87" customWidth="1"/>
    <col min="3373" max="3373" width="8.69921875" style="87" customWidth="1"/>
    <col min="3374" max="3374" width="2.59765625" style="87" customWidth="1"/>
    <col min="3375" max="3375" width="10.5" style="87" customWidth="1"/>
    <col min="3376" max="3376" width="6.3984375" style="87" customWidth="1"/>
    <col min="3377" max="3377" width="7.8984375" style="87" customWidth="1"/>
    <col min="3378" max="3378" width="8" style="87" customWidth="1"/>
    <col min="3379" max="3379" width="2.5" style="87" customWidth="1"/>
    <col min="3380" max="3380" width="10.3984375" style="87" customWidth="1"/>
    <col min="3381" max="3381" width="7.5" style="87" customWidth="1"/>
    <col min="3382" max="3382" width="7" style="87" customWidth="1"/>
    <col min="3383" max="3383" width="7.69921875" style="87" customWidth="1"/>
    <col min="3384" max="3384" width="2.09765625" style="87" customWidth="1"/>
    <col min="3385" max="3385" width="10.09765625" style="87" bestFit="1" customWidth="1"/>
    <col min="3386" max="3386" width="6.09765625" style="87" bestFit="1" customWidth="1"/>
    <col min="3387" max="3387" width="7.3984375" style="87" customWidth="1"/>
    <col min="3388" max="3388" width="7" style="87" customWidth="1"/>
    <col min="3389" max="3584" width="11" style="87"/>
    <col min="3585" max="3585" width="27.8984375" style="87" customWidth="1"/>
    <col min="3586" max="3586" width="11.19921875" style="87" customWidth="1"/>
    <col min="3587" max="3587" width="7.59765625" style="87" customWidth="1"/>
    <col min="3588" max="3588" width="7.69921875" style="87" customWidth="1"/>
    <col min="3589" max="3589" width="7.3984375" style="87" customWidth="1"/>
    <col min="3590" max="3590" width="1.3984375" style="87" customWidth="1"/>
    <col min="3591" max="3591" width="12" style="87" customWidth="1"/>
    <col min="3592" max="3592" width="7.19921875" style="87" customWidth="1"/>
    <col min="3593" max="3593" width="7.59765625" style="87" customWidth="1"/>
    <col min="3594" max="3594" width="7.8984375" style="87" customWidth="1"/>
    <col min="3595" max="3595" width="1.3984375" style="87" customWidth="1"/>
    <col min="3596" max="3596" width="11" style="87" customWidth="1"/>
    <col min="3597" max="3597" width="8.19921875" style="87" customWidth="1"/>
    <col min="3598" max="3598" width="7.5" style="87" customWidth="1"/>
    <col min="3599" max="3599" width="7.3984375" style="87" customWidth="1"/>
    <col min="3600" max="3600" width="1.5" style="87" customWidth="1"/>
    <col min="3601" max="3601" width="11" style="87" customWidth="1"/>
    <col min="3602" max="3602" width="7" style="87" customWidth="1"/>
    <col min="3603" max="3603" width="7.59765625" style="87" customWidth="1"/>
    <col min="3604" max="3604" width="7.19921875" style="87" customWidth="1"/>
    <col min="3605" max="3605" width="1.19921875" style="87" customWidth="1"/>
    <col min="3606" max="3606" width="11.69921875" style="87" customWidth="1"/>
    <col min="3607" max="3607" width="7" style="87" customWidth="1"/>
    <col min="3608" max="3608" width="8.5" style="87" customWidth="1"/>
    <col min="3609" max="3609" width="7.3984375" style="87" customWidth="1"/>
    <col min="3610" max="3610" width="1.59765625" style="87" customWidth="1"/>
    <col min="3611" max="3611" width="10.5" style="87" customWidth="1"/>
    <col min="3612" max="3612" width="7" style="87" customWidth="1"/>
    <col min="3613" max="3613" width="6.19921875" style="87" customWidth="1"/>
    <col min="3614" max="3614" width="7.19921875" style="87" customWidth="1"/>
    <col min="3615" max="3615" width="1.8984375" style="87" customWidth="1"/>
    <col min="3616" max="3616" width="11.5" style="87" customWidth="1"/>
    <col min="3617" max="3617" width="7.59765625" style="87" customWidth="1"/>
    <col min="3618" max="3618" width="8.8984375" style="87" customWidth="1"/>
    <col min="3619" max="3619" width="8.3984375" style="87" customWidth="1"/>
    <col min="3620" max="3620" width="3.09765625" style="87" customWidth="1"/>
    <col min="3621" max="3621" width="12" style="87" customWidth="1"/>
    <col min="3622" max="3622" width="7.69921875" style="87" customWidth="1"/>
    <col min="3623" max="3623" width="8.3984375" style="87" customWidth="1"/>
    <col min="3624" max="3624" width="8.59765625" style="87" customWidth="1"/>
    <col min="3625" max="3625" width="3.09765625" style="87" customWidth="1"/>
    <col min="3626" max="3626" width="11" style="87" customWidth="1"/>
    <col min="3627" max="3627" width="8.69921875" style="87" customWidth="1"/>
    <col min="3628" max="3628" width="8.59765625" style="87" customWidth="1"/>
    <col min="3629" max="3629" width="8.69921875" style="87" customWidth="1"/>
    <col min="3630" max="3630" width="2.59765625" style="87" customWidth="1"/>
    <col min="3631" max="3631" width="10.5" style="87" customWidth="1"/>
    <col min="3632" max="3632" width="6.3984375" style="87" customWidth="1"/>
    <col min="3633" max="3633" width="7.8984375" style="87" customWidth="1"/>
    <col min="3634" max="3634" width="8" style="87" customWidth="1"/>
    <col min="3635" max="3635" width="2.5" style="87" customWidth="1"/>
    <col min="3636" max="3636" width="10.3984375" style="87" customWidth="1"/>
    <col min="3637" max="3637" width="7.5" style="87" customWidth="1"/>
    <col min="3638" max="3638" width="7" style="87" customWidth="1"/>
    <col min="3639" max="3639" width="7.69921875" style="87" customWidth="1"/>
    <col min="3640" max="3640" width="2.09765625" style="87" customWidth="1"/>
    <col min="3641" max="3641" width="10.09765625" style="87" bestFit="1" customWidth="1"/>
    <col min="3642" max="3642" width="6.09765625" style="87" bestFit="1" customWidth="1"/>
    <col min="3643" max="3643" width="7.3984375" style="87" customWidth="1"/>
    <col min="3644" max="3644" width="7" style="87" customWidth="1"/>
    <col min="3645" max="3840" width="11" style="87"/>
    <col min="3841" max="3841" width="27.8984375" style="87" customWidth="1"/>
    <col min="3842" max="3842" width="11.19921875" style="87" customWidth="1"/>
    <col min="3843" max="3843" width="7.59765625" style="87" customWidth="1"/>
    <col min="3844" max="3844" width="7.69921875" style="87" customWidth="1"/>
    <col min="3845" max="3845" width="7.3984375" style="87" customWidth="1"/>
    <col min="3846" max="3846" width="1.3984375" style="87" customWidth="1"/>
    <col min="3847" max="3847" width="12" style="87" customWidth="1"/>
    <col min="3848" max="3848" width="7.19921875" style="87" customWidth="1"/>
    <col min="3849" max="3849" width="7.59765625" style="87" customWidth="1"/>
    <col min="3850" max="3850" width="7.8984375" style="87" customWidth="1"/>
    <col min="3851" max="3851" width="1.3984375" style="87" customWidth="1"/>
    <col min="3852" max="3852" width="11" style="87" customWidth="1"/>
    <col min="3853" max="3853" width="8.19921875" style="87" customWidth="1"/>
    <col min="3854" max="3854" width="7.5" style="87" customWidth="1"/>
    <col min="3855" max="3855" width="7.3984375" style="87" customWidth="1"/>
    <col min="3856" max="3856" width="1.5" style="87" customWidth="1"/>
    <col min="3857" max="3857" width="11" style="87" customWidth="1"/>
    <col min="3858" max="3858" width="7" style="87" customWidth="1"/>
    <col min="3859" max="3859" width="7.59765625" style="87" customWidth="1"/>
    <col min="3860" max="3860" width="7.19921875" style="87" customWidth="1"/>
    <col min="3861" max="3861" width="1.19921875" style="87" customWidth="1"/>
    <col min="3862" max="3862" width="11.69921875" style="87" customWidth="1"/>
    <col min="3863" max="3863" width="7" style="87" customWidth="1"/>
    <col min="3864" max="3864" width="8.5" style="87" customWidth="1"/>
    <col min="3865" max="3865" width="7.3984375" style="87" customWidth="1"/>
    <col min="3866" max="3866" width="1.59765625" style="87" customWidth="1"/>
    <col min="3867" max="3867" width="10.5" style="87" customWidth="1"/>
    <col min="3868" max="3868" width="7" style="87" customWidth="1"/>
    <col min="3869" max="3869" width="6.19921875" style="87" customWidth="1"/>
    <col min="3870" max="3870" width="7.19921875" style="87" customWidth="1"/>
    <col min="3871" max="3871" width="1.8984375" style="87" customWidth="1"/>
    <col min="3872" max="3872" width="11.5" style="87" customWidth="1"/>
    <col min="3873" max="3873" width="7.59765625" style="87" customWidth="1"/>
    <col min="3874" max="3874" width="8.8984375" style="87" customWidth="1"/>
    <col min="3875" max="3875" width="8.3984375" style="87" customWidth="1"/>
    <col min="3876" max="3876" width="3.09765625" style="87" customWidth="1"/>
    <col min="3877" max="3877" width="12" style="87" customWidth="1"/>
    <col min="3878" max="3878" width="7.69921875" style="87" customWidth="1"/>
    <col min="3879" max="3879" width="8.3984375" style="87" customWidth="1"/>
    <col min="3880" max="3880" width="8.59765625" style="87" customWidth="1"/>
    <col min="3881" max="3881" width="3.09765625" style="87" customWidth="1"/>
    <col min="3882" max="3882" width="11" style="87" customWidth="1"/>
    <col min="3883" max="3883" width="8.69921875" style="87" customWidth="1"/>
    <col min="3884" max="3884" width="8.59765625" style="87" customWidth="1"/>
    <col min="3885" max="3885" width="8.69921875" style="87" customWidth="1"/>
    <col min="3886" max="3886" width="2.59765625" style="87" customWidth="1"/>
    <col min="3887" max="3887" width="10.5" style="87" customWidth="1"/>
    <col min="3888" max="3888" width="6.3984375" style="87" customWidth="1"/>
    <col min="3889" max="3889" width="7.8984375" style="87" customWidth="1"/>
    <col min="3890" max="3890" width="8" style="87" customWidth="1"/>
    <col min="3891" max="3891" width="2.5" style="87" customWidth="1"/>
    <col min="3892" max="3892" width="10.3984375" style="87" customWidth="1"/>
    <col min="3893" max="3893" width="7.5" style="87" customWidth="1"/>
    <col min="3894" max="3894" width="7" style="87" customWidth="1"/>
    <col min="3895" max="3895" width="7.69921875" style="87" customWidth="1"/>
    <col min="3896" max="3896" width="2.09765625" style="87" customWidth="1"/>
    <col min="3897" max="3897" width="10.09765625" style="87" bestFit="1" customWidth="1"/>
    <col min="3898" max="3898" width="6.09765625" style="87" bestFit="1" customWidth="1"/>
    <col min="3899" max="3899" width="7.3984375" style="87" customWidth="1"/>
    <col min="3900" max="3900" width="7" style="87" customWidth="1"/>
    <col min="3901" max="4096" width="11" style="87"/>
    <col min="4097" max="4097" width="27.8984375" style="87" customWidth="1"/>
    <col min="4098" max="4098" width="11.19921875" style="87" customWidth="1"/>
    <col min="4099" max="4099" width="7.59765625" style="87" customWidth="1"/>
    <col min="4100" max="4100" width="7.69921875" style="87" customWidth="1"/>
    <col min="4101" max="4101" width="7.3984375" style="87" customWidth="1"/>
    <col min="4102" max="4102" width="1.3984375" style="87" customWidth="1"/>
    <col min="4103" max="4103" width="12" style="87" customWidth="1"/>
    <col min="4104" max="4104" width="7.19921875" style="87" customWidth="1"/>
    <col min="4105" max="4105" width="7.59765625" style="87" customWidth="1"/>
    <col min="4106" max="4106" width="7.8984375" style="87" customWidth="1"/>
    <col min="4107" max="4107" width="1.3984375" style="87" customWidth="1"/>
    <col min="4108" max="4108" width="11" style="87" customWidth="1"/>
    <col min="4109" max="4109" width="8.19921875" style="87" customWidth="1"/>
    <col min="4110" max="4110" width="7.5" style="87" customWidth="1"/>
    <col min="4111" max="4111" width="7.3984375" style="87" customWidth="1"/>
    <col min="4112" max="4112" width="1.5" style="87" customWidth="1"/>
    <col min="4113" max="4113" width="11" style="87" customWidth="1"/>
    <col min="4114" max="4114" width="7" style="87" customWidth="1"/>
    <col min="4115" max="4115" width="7.59765625" style="87" customWidth="1"/>
    <col min="4116" max="4116" width="7.19921875" style="87" customWidth="1"/>
    <col min="4117" max="4117" width="1.19921875" style="87" customWidth="1"/>
    <col min="4118" max="4118" width="11.69921875" style="87" customWidth="1"/>
    <col min="4119" max="4119" width="7" style="87" customWidth="1"/>
    <col min="4120" max="4120" width="8.5" style="87" customWidth="1"/>
    <col min="4121" max="4121" width="7.3984375" style="87" customWidth="1"/>
    <col min="4122" max="4122" width="1.59765625" style="87" customWidth="1"/>
    <col min="4123" max="4123" width="10.5" style="87" customWidth="1"/>
    <col min="4124" max="4124" width="7" style="87" customWidth="1"/>
    <col min="4125" max="4125" width="6.19921875" style="87" customWidth="1"/>
    <col min="4126" max="4126" width="7.19921875" style="87" customWidth="1"/>
    <col min="4127" max="4127" width="1.8984375" style="87" customWidth="1"/>
    <col min="4128" max="4128" width="11.5" style="87" customWidth="1"/>
    <col min="4129" max="4129" width="7.59765625" style="87" customWidth="1"/>
    <col min="4130" max="4130" width="8.8984375" style="87" customWidth="1"/>
    <col min="4131" max="4131" width="8.3984375" style="87" customWidth="1"/>
    <col min="4132" max="4132" width="3.09765625" style="87" customWidth="1"/>
    <col min="4133" max="4133" width="12" style="87" customWidth="1"/>
    <col min="4134" max="4134" width="7.69921875" style="87" customWidth="1"/>
    <col min="4135" max="4135" width="8.3984375" style="87" customWidth="1"/>
    <col min="4136" max="4136" width="8.59765625" style="87" customWidth="1"/>
    <col min="4137" max="4137" width="3.09765625" style="87" customWidth="1"/>
    <col min="4138" max="4138" width="11" style="87" customWidth="1"/>
    <col min="4139" max="4139" width="8.69921875" style="87" customWidth="1"/>
    <col min="4140" max="4140" width="8.59765625" style="87" customWidth="1"/>
    <col min="4141" max="4141" width="8.69921875" style="87" customWidth="1"/>
    <col min="4142" max="4142" width="2.59765625" style="87" customWidth="1"/>
    <col min="4143" max="4143" width="10.5" style="87" customWidth="1"/>
    <col min="4144" max="4144" width="6.3984375" style="87" customWidth="1"/>
    <col min="4145" max="4145" width="7.8984375" style="87" customWidth="1"/>
    <col min="4146" max="4146" width="8" style="87" customWidth="1"/>
    <col min="4147" max="4147" width="2.5" style="87" customWidth="1"/>
    <col min="4148" max="4148" width="10.3984375" style="87" customWidth="1"/>
    <col min="4149" max="4149" width="7.5" style="87" customWidth="1"/>
    <col min="4150" max="4150" width="7" style="87" customWidth="1"/>
    <col min="4151" max="4151" width="7.69921875" style="87" customWidth="1"/>
    <col min="4152" max="4152" width="2.09765625" style="87" customWidth="1"/>
    <col min="4153" max="4153" width="10.09765625" style="87" bestFit="1" customWidth="1"/>
    <col min="4154" max="4154" width="6.09765625" style="87" bestFit="1" customWidth="1"/>
    <col min="4155" max="4155" width="7.3984375" style="87" customWidth="1"/>
    <col min="4156" max="4156" width="7" style="87" customWidth="1"/>
    <col min="4157" max="4352" width="11" style="87"/>
    <col min="4353" max="4353" width="27.8984375" style="87" customWidth="1"/>
    <col min="4354" max="4354" width="11.19921875" style="87" customWidth="1"/>
    <col min="4355" max="4355" width="7.59765625" style="87" customWidth="1"/>
    <col min="4356" max="4356" width="7.69921875" style="87" customWidth="1"/>
    <col min="4357" max="4357" width="7.3984375" style="87" customWidth="1"/>
    <col min="4358" max="4358" width="1.3984375" style="87" customWidth="1"/>
    <col min="4359" max="4359" width="12" style="87" customWidth="1"/>
    <col min="4360" max="4360" width="7.19921875" style="87" customWidth="1"/>
    <col min="4361" max="4361" width="7.59765625" style="87" customWidth="1"/>
    <col min="4362" max="4362" width="7.8984375" style="87" customWidth="1"/>
    <col min="4363" max="4363" width="1.3984375" style="87" customWidth="1"/>
    <col min="4364" max="4364" width="11" style="87" customWidth="1"/>
    <col min="4365" max="4365" width="8.19921875" style="87" customWidth="1"/>
    <col min="4366" max="4366" width="7.5" style="87" customWidth="1"/>
    <col min="4367" max="4367" width="7.3984375" style="87" customWidth="1"/>
    <col min="4368" max="4368" width="1.5" style="87" customWidth="1"/>
    <col min="4369" max="4369" width="11" style="87" customWidth="1"/>
    <col min="4370" max="4370" width="7" style="87" customWidth="1"/>
    <col min="4371" max="4371" width="7.59765625" style="87" customWidth="1"/>
    <col min="4372" max="4372" width="7.19921875" style="87" customWidth="1"/>
    <col min="4373" max="4373" width="1.19921875" style="87" customWidth="1"/>
    <col min="4374" max="4374" width="11.69921875" style="87" customWidth="1"/>
    <col min="4375" max="4375" width="7" style="87" customWidth="1"/>
    <col min="4376" max="4376" width="8.5" style="87" customWidth="1"/>
    <col min="4377" max="4377" width="7.3984375" style="87" customWidth="1"/>
    <col min="4378" max="4378" width="1.59765625" style="87" customWidth="1"/>
    <col min="4379" max="4379" width="10.5" style="87" customWidth="1"/>
    <col min="4380" max="4380" width="7" style="87" customWidth="1"/>
    <col min="4381" max="4381" width="6.19921875" style="87" customWidth="1"/>
    <col min="4382" max="4382" width="7.19921875" style="87" customWidth="1"/>
    <col min="4383" max="4383" width="1.8984375" style="87" customWidth="1"/>
    <col min="4384" max="4384" width="11.5" style="87" customWidth="1"/>
    <col min="4385" max="4385" width="7.59765625" style="87" customWidth="1"/>
    <col min="4386" max="4386" width="8.8984375" style="87" customWidth="1"/>
    <col min="4387" max="4387" width="8.3984375" style="87" customWidth="1"/>
    <col min="4388" max="4388" width="3.09765625" style="87" customWidth="1"/>
    <col min="4389" max="4389" width="12" style="87" customWidth="1"/>
    <col min="4390" max="4390" width="7.69921875" style="87" customWidth="1"/>
    <col min="4391" max="4391" width="8.3984375" style="87" customWidth="1"/>
    <col min="4392" max="4392" width="8.59765625" style="87" customWidth="1"/>
    <col min="4393" max="4393" width="3.09765625" style="87" customWidth="1"/>
    <col min="4394" max="4394" width="11" style="87" customWidth="1"/>
    <col min="4395" max="4395" width="8.69921875" style="87" customWidth="1"/>
    <col min="4396" max="4396" width="8.59765625" style="87" customWidth="1"/>
    <col min="4397" max="4397" width="8.69921875" style="87" customWidth="1"/>
    <col min="4398" max="4398" width="2.59765625" style="87" customWidth="1"/>
    <col min="4399" max="4399" width="10.5" style="87" customWidth="1"/>
    <col min="4400" max="4400" width="6.3984375" style="87" customWidth="1"/>
    <col min="4401" max="4401" width="7.8984375" style="87" customWidth="1"/>
    <col min="4402" max="4402" width="8" style="87" customWidth="1"/>
    <col min="4403" max="4403" width="2.5" style="87" customWidth="1"/>
    <col min="4404" max="4404" width="10.3984375" style="87" customWidth="1"/>
    <col min="4405" max="4405" width="7.5" style="87" customWidth="1"/>
    <col min="4406" max="4406" width="7" style="87" customWidth="1"/>
    <col min="4407" max="4407" width="7.69921875" style="87" customWidth="1"/>
    <col min="4408" max="4408" width="2.09765625" style="87" customWidth="1"/>
    <col min="4409" max="4409" width="10.09765625" style="87" bestFit="1" customWidth="1"/>
    <col min="4410" max="4410" width="6.09765625" style="87" bestFit="1" customWidth="1"/>
    <col min="4411" max="4411" width="7.3984375" style="87" customWidth="1"/>
    <col min="4412" max="4412" width="7" style="87" customWidth="1"/>
    <col min="4413" max="4608" width="11" style="87"/>
    <col min="4609" max="4609" width="27.8984375" style="87" customWidth="1"/>
    <col min="4610" max="4610" width="11.19921875" style="87" customWidth="1"/>
    <col min="4611" max="4611" width="7.59765625" style="87" customWidth="1"/>
    <col min="4612" max="4612" width="7.69921875" style="87" customWidth="1"/>
    <col min="4613" max="4613" width="7.3984375" style="87" customWidth="1"/>
    <col min="4614" max="4614" width="1.3984375" style="87" customWidth="1"/>
    <col min="4615" max="4615" width="12" style="87" customWidth="1"/>
    <col min="4616" max="4616" width="7.19921875" style="87" customWidth="1"/>
    <col min="4617" max="4617" width="7.59765625" style="87" customWidth="1"/>
    <col min="4618" max="4618" width="7.8984375" style="87" customWidth="1"/>
    <col min="4619" max="4619" width="1.3984375" style="87" customWidth="1"/>
    <col min="4620" max="4620" width="11" style="87" customWidth="1"/>
    <col min="4621" max="4621" width="8.19921875" style="87" customWidth="1"/>
    <col min="4622" max="4622" width="7.5" style="87" customWidth="1"/>
    <col min="4623" max="4623" width="7.3984375" style="87" customWidth="1"/>
    <col min="4624" max="4624" width="1.5" style="87" customWidth="1"/>
    <col min="4625" max="4625" width="11" style="87" customWidth="1"/>
    <col min="4626" max="4626" width="7" style="87" customWidth="1"/>
    <col min="4627" max="4627" width="7.59765625" style="87" customWidth="1"/>
    <col min="4628" max="4628" width="7.19921875" style="87" customWidth="1"/>
    <col min="4629" max="4629" width="1.19921875" style="87" customWidth="1"/>
    <col min="4630" max="4630" width="11.69921875" style="87" customWidth="1"/>
    <col min="4631" max="4631" width="7" style="87" customWidth="1"/>
    <col min="4632" max="4632" width="8.5" style="87" customWidth="1"/>
    <col min="4633" max="4633" width="7.3984375" style="87" customWidth="1"/>
    <col min="4634" max="4634" width="1.59765625" style="87" customWidth="1"/>
    <col min="4635" max="4635" width="10.5" style="87" customWidth="1"/>
    <col min="4636" max="4636" width="7" style="87" customWidth="1"/>
    <col min="4637" max="4637" width="6.19921875" style="87" customWidth="1"/>
    <col min="4638" max="4638" width="7.19921875" style="87" customWidth="1"/>
    <col min="4639" max="4639" width="1.8984375" style="87" customWidth="1"/>
    <col min="4640" max="4640" width="11.5" style="87" customWidth="1"/>
    <col min="4641" max="4641" width="7.59765625" style="87" customWidth="1"/>
    <col min="4642" max="4642" width="8.8984375" style="87" customWidth="1"/>
    <col min="4643" max="4643" width="8.3984375" style="87" customWidth="1"/>
    <col min="4644" max="4644" width="3.09765625" style="87" customWidth="1"/>
    <col min="4645" max="4645" width="12" style="87" customWidth="1"/>
    <col min="4646" max="4646" width="7.69921875" style="87" customWidth="1"/>
    <col min="4647" max="4647" width="8.3984375" style="87" customWidth="1"/>
    <col min="4648" max="4648" width="8.59765625" style="87" customWidth="1"/>
    <col min="4649" max="4649" width="3.09765625" style="87" customWidth="1"/>
    <col min="4650" max="4650" width="11" style="87" customWidth="1"/>
    <col min="4651" max="4651" width="8.69921875" style="87" customWidth="1"/>
    <col min="4652" max="4652" width="8.59765625" style="87" customWidth="1"/>
    <col min="4653" max="4653" width="8.69921875" style="87" customWidth="1"/>
    <col min="4654" max="4654" width="2.59765625" style="87" customWidth="1"/>
    <col min="4655" max="4655" width="10.5" style="87" customWidth="1"/>
    <col min="4656" max="4656" width="6.3984375" style="87" customWidth="1"/>
    <col min="4657" max="4657" width="7.8984375" style="87" customWidth="1"/>
    <col min="4658" max="4658" width="8" style="87" customWidth="1"/>
    <col min="4659" max="4659" width="2.5" style="87" customWidth="1"/>
    <col min="4660" max="4660" width="10.3984375" style="87" customWidth="1"/>
    <col min="4661" max="4661" width="7.5" style="87" customWidth="1"/>
    <col min="4662" max="4662" width="7" style="87" customWidth="1"/>
    <col min="4663" max="4663" width="7.69921875" style="87" customWidth="1"/>
    <col min="4664" max="4664" width="2.09765625" style="87" customWidth="1"/>
    <col min="4665" max="4665" width="10.09765625" style="87" bestFit="1" customWidth="1"/>
    <col min="4666" max="4666" width="6.09765625" style="87" bestFit="1" customWidth="1"/>
    <col min="4667" max="4667" width="7.3984375" style="87" customWidth="1"/>
    <col min="4668" max="4668" width="7" style="87" customWidth="1"/>
    <col min="4669" max="4864" width="11" style="87"/>
    <col min="4865" max="4865" width="27.8984375" style="87" customWidth="1"/>
    <col min="4866" max="4866" width="11.19921875" style="87" customWidth="1"/>
    <col min="4867" max="4867" width="7.59765625" style="87" customWidth="1"/>
    <col min="4868" max="4868" width="7.69921875" style="87" customWidth="1"/>
    <col min="4869" max="4869" width="7.3984375" style="87" customWidth="1"/>
    <col min="4870" max="4870" width="1.3984375" style="87" customWidth="1"/>
    <col min="4871" max="4871" width="12" style="87" customWidth="1"/>
    <col min="4872" max="4872" width="7.19921875" style="87" customWidth="1"/>
    <col min="4873" max="4873" width="7.59765625" style="87" customWidth="1"/>
    <col min="4874" max="4874" width="7.8984375" style="87" customWidth="1"/>
    <col min="4875" max="4875" width="1.3984375" style="87" customWidth="1"/>
    <col min="4876" max="4876" width="11" style="87" customWidth="1"/>
    <col min="4877" max="4877" width="8.19921875" style="87" customWidth="1"/>
    <col min="4878" max="4878" width="7.5" style="87" customWidth="1"/>
    <col min="4879" max="4879" width="7.3984375" style="87" customWidth="1"/>
    <col min="4880" max="4880" width="1.5" style="87" customWidth="1"/>
    <col min="4881" max="4881" width="11" style="87" customWidth="1"/>
    <col min="4882" max="4882" width="7" style="87" customWidth="1"/>
    <col min="4883" max="4883" width="7.59765625" style="87" customWidth="1"/>
    <col min="4884" max="4884" width="7.19921875" style="87" customWidth="1"/>
    <col min="4885" max="4885" width="1.19921875" style="87" customWidth="1"/>
    <col min="4886" max="4886" width="11.69921875" style="87" customWidth="1"/>
    <col min="4887" max="4887" width="7" style="87" customWidth="1"/>
    <col min="4888" max="4888" width="8.5" style="87" customWidth="1"/>
    <col min="4889" max="4889" width="7.3984375" style="87" customWidth="1"/>
    <col min="4890" max="4890" width="1.59765625" style="87" customWidth="1"/>
    <col min="4891" max="4891" width="10.5" style="87" customWidth="1"/>
    <col min="4892" max="4892" width="7" style="87" customWidth="1"/>
    <col min="4893" max="4893" width="6.19921875" style="87" customWidth="1"/>
    <col min="4894" max="4894" width="7.19921875" style="87" customWidth="1"/>
    <col min="4895" max="4895" width="1.8984375" style="87" customWidth="1"/>
    <col min="4896" max="4896" width="11.5" style="87" customWidth="1"/>
    <col min="4897" max="4897" width="7.59765625" style="87" customWidth="1"/>
    <col min="4898" max="4898" width="8.8984375" style="87" customWidth="1"/>
    <col min="4899" max="4899" width="8.3984375" style="87" customWidth="1"/>
    <col min="4900" max="4900" width="3.09765625" style="87" customWidth="1"/>
    <col min="4901" max="4901" width="12" style="87" customWidth="1"/>
    <col min="4902" max="4902" width="7.69921875" style="87" customWidth="1"/>
    <col min="4903" max="4903" width="8.3984375" style="87" customWidth="1"/>
    <col min="4904" max="4904" width="8.59765625" style="87" customWidth="1"/>
    <col min="4905" max="4905" width="3.09765625" style="87" customWidth="1"/>
    <col min="4906" max="4906" width="11" style="87" customWidth="1"/>
    <col min="4907" max="4907" width="8.69921875" style="87" customWidth="1"/>
    <col min="4908" max="4908" width="8.59765625" style="87" customWidth="1"/>
    <col min="4909" max="4909" width="8.69921875" style="87" customWidth="1"/>
    <col min="4910" max="4910" width="2.59765625" style="87" customWidth="1"/>
    <col min="4911" max="4911" width="10.5" style="87" customWidth="1"/>
    <col min="4912" max="4912" width="6.3984375" style="87" customWidth="1"/>
    <col min="4913" max="4913" width="7.8984375" style="87" customWidth="1"/>
    <col min="4914" max="4914" width="8" style="87" customWidth="1"/>
    <col min="4915" max="4915" width="2.5" style="87" customWidth="1"/>
    <col min="4916" max="4916" width="10.3984375" style="87" customWidth="1"/>
    <col min="4917" max="4917" width="7.5" style="87" customWidth="1"/>
    <col min="4918" max="4918" width="7" style="87" customWidth="1"/>
    <col min="4919" max="4919" width="7.69921875" style="87" customWidth="1"/>
    <col min="4920" max="4920" width="2.09765625" style="87" customWidth="1"/>
    <col min="4921" max="4921" width="10.09765625" style="87" bestFit="1" customWidth="1"/>
    <col min="4922" max="4922" width="6.09765625" style="87" bestFit="1" customWidth="1"/>
    <col min="4923" max="4923" width="7.3984375" style="87" customWidth="1"/>
    <col min="4924" max="4924" width="7" style="87" customWidth="1"/>
    <col min="4925" max="5120" width="11" style="87"/>
    <col min="5121" max="5121" width="27.8984375" style="87" customWidth="1"/>
    <col min="5122" max="5122" width="11.19921875" style="87" customWidth="1"/>
    <col min="5123" max="5123" width="7.59765625" style="87" customWidth="1"/>
    <col min="5124" max="5124" width="7.69921875" style="87" customWidth="1"/>
    <col min="5125" max="5125" width="7.3984375" style="87" customWidth="1"/>
    <col min="5126" max="5126" width="1.3984375" style="87" customWidth="1"/>
    <col min="5127" max="5127" width="12" style="87" customWidth="1"/>
    <col min="5128" max="5128" width="7.19921875" style="87" customWidth="1"/>
    <col min="5129" max="5129" width="7.59765625" style="87" customWidth="1"/>
    <col min="5130" max="5130" width="7.8984375" style="87" customWidth="1"/>
    <col min="5131" max="5131" width="1.3984375" style="87" customWidth="1"/>
    <col min="5132" max="5132" width="11" style="87" customWidth="1"/>
    <col min="5133" max="5133" width="8.19921875" style="87" customWidth="1"/>
    <col min="5134" max="5134" width="7.5" style="87" customWidth="1"/>
    <col min="5135" max="5135" width="7.3984375" style="87" customWidth="1"/>
    <col min="5136" max="5136" width="1.5" style="87" customWidth="1"/>
    <col min="5137" max="5137" width="11" style="87" customWidth="1"/>
    <col min="5138" max="5138" width="7" style="87" customWidth="1"/>
    <col min="5139" max="5139" width="7.59765625" style="87" customWidth="1"/>
    <col min="5140" max="5140" width="7.19921875" style="87" customWidth="1"/>
    <col min="5141" max="5141" width="1.19921875" style="87" customWidth="1"/>
    <col min="5142" max="5142" width="11.69921875" style="87" customWidth="1"/>
    <col min="5143" max="5143" width="7" style="87" customWidth="1"/>
    <col min="5144" max="5144" width="8.5" style="87" customWidth="1"/>
    <col min="5145" max="5145" width="7.3984375" style="87" customWidth="1"/>
    <col min="5146" max="5146" width="1.59765625" style="87" customWidth="1"/>
    <col min="5147" max="5147" width="10.5" style="87" customWidth="1"/>
    <col min="5148" max="5148" width="7" style="87" customWidth="1"/>
    <col min="5149" max="5149" width="6.19921875" style="87" customWidth="1"/>
    <col min="5150" max="5150" width="7.19921875" style="87" customWidth="1"/>
    <col min="5151" max="5151" width="1.8984375" style="87" customWidth="1"/>
    <col min="5152" max="5152" width="11.5" style="87" customWidth="1"/>
    <col min="5153" max="5153" width="7.59765625" style="87" customWidth="1"/>
    <col min="5154" max="5154" width="8.8984375" style="87" customWidth="1"/>
    <col min="5155" max="5155" width="8.3984375" style="87" customWidth="1"/>
    <col min="5156" max="5156" width="3.09765625" style="87" customWidth="1"/>
    <col min="5157" max="5157" width="12" style="87" customWidth="1"/>
    <col min="5158" max="5158" width="7.69921875" style="87" customWidth="1"/>
    <col min="5159" max="5159" width="8.3984375" style="87" customWidth="1"/>
    <col min="5160" max="5160" width="8.59765625" style="87" customWidth="1"/>
    <col min="5161" max="5161" width="3.09765625" style="87" customWidth="1"/>
    <col min="5162" max="5162" width="11" style="87" customWidth="1"/>
    <col min="5163" max="5163" width="8.69921875" style="87" customWidth="1"/>
    <col min="5164" max="5164" width="8.59765625" style="87" customWidth="1"/>
    <col min="5165" max="5165" width="8.69921875" style="87" customWidth="1"/>
    <col min="5166" max="5166" width="2.59765625" style="87" customWidth="1"/>
    <col min="5167" max="5167" width="10.5" style="87" customWidth="1"/>
    <col min="5168" max="5168" width="6.3984375" style="87" customWidth="1"/>
    <col min="5169" max="5169" width="7.8984375" style="87" customWidth="1"/>
    <col min="5170" max="5170" width="8" style="87" customWidth="1"/>
    <col min="5171" max="5171" width="2.5" style="87" customWidth="1"/>
    <col min="5172" max="5172" width="10.3984375" style="87" customWidth="1"/>
    <col min="5173" max="5173" width="7.5" style="87" customWidth="1"/>
    <col min="5174" max="5174" width="7" style="87" customWidth="1"/>
    <col min="5175" max="5175" width="7.69921875" style="87" customWidth="1"/>
    <col min="5176" max="5176" width="2.09765625" style="87" customWidth="1"/>
    <col min="5177" max="5177" width="10.09765625" style="87" bestFit="1" customWidth="1"/>
    <col min="5178" max="5178" width="6.09765625" style="87" bestFit="1" customWidth="1"/>
    <col min="5179" max="5179" width="7.3984375" style="87" customWidth="1"/>
    <col min="5180" max="5180" width="7" style="87" customWidth="1"/>
    <col min="5181" max="5376" width="11" style="87"/>
    <col min="5377" max="5377" width="27.8984375" style="87" customWidth="1"/>
    <col min="5378" max="5378" width="11.19921875" style="87" customWidth="1"/>
    <col min="5379" max="5379" width="7.59765625" style="87" customWidth="1"/>
    <col min="5380" max="5380" width="7.69921875" style="87" customWidth="1"/>
    <col min="5381" max="5381" width="7.3984375" style="87" customWidth="1"/>
    <col min="5382" max="5382" width="1.3984375" style="87" customWidth="1"/>
    <col min="5383" max="5383" width="12" style="87" customWidth="1"/>
    <col min="5384" max="5384" width="7.19921875" style="87" customWidth="1"/>
    <col min="5385" max="5385" width="7.59765625" style="87" customWidth="1"/>
    <col min="5386" max="5386" width="7.8984375" style="87" customWidth="1"/>
    <col min="5387" max="5387" width="1.3984375" style="87" customWidth="1"/>
    <col min="5388" max="5388" width="11" style="87" customWidth="1"/>
    <col min="5389" max="5389" width="8.19921875" style="87" customWidth="1"/>
    <col min="5390" max="5390" width="7.5" style="87" customWidth="1"/>
    <col min="5391" max="5391" width="7.3984375" style="87" customWidth="1"/>
    <col min="5392" max="5392" width="1.5" style="87" customWidth="1"/>
    <col min="5393" max="5393" width="11" style="87" customWidth="1"/>
    <col min="5394" max="5394" width="7" style="87" customWidth="1"/>
    <col min="5395" max="5395" width="7.59765625" style="87" customWidth="1"/>
    <col min="5396" max="5396" width="7.19921875" style="87" customWidth="1"/>
    <col min="5397" max="5397" width="1.19921875" style="87" customWidth="1"/>
    <col min="5398" max="5398" width="11.69921875" style="87" customWidth="1"/>
    <col min="5399" max="5399" width="7" style="87" customWidth="1"/>
    <col min="5400" max="5400" width="8.5" style="87" customWidth="1"/>
    <col min="5401" max="5401" width="7.3984375" style="87" customWidth="1"/>
    <col min="5402" max="5402" width="1.59765625" style="87" customWidth="1"/>
    <col min="5403" max="5403" width="10.5" style="87" customWidth="1"/>
    <col min="5404" max="5404" width="7" style="87" customWidth="1"/>
    <col min="5405" max="5405" width="6.19921875" style="87" customWidth="1"/>
    <col min="5406" max="5406" width="7.19921875" style="87" customWidth="1"/>
    <col min="5407" max="5407" width="1.8984375" style="87" customWidth="1"/>
    <col min="5408" max="5408" width="11.5" style="87" customWidth="1"/>
    <col min="5409" max="5409" width="7.59765625" style="87" customWidth="1"/>
    <col min="5410" max="5410" width="8.8984375" style="87" customWidth="1"/>
    <col min="5411" max="5411" width="8.3984375" style="87" customWidth="1"/>
    <col min="5412" max="5412" width="3.09765625" style="87" customWidth="1"/>
    <col min="5413" max="5413" width="12" style="87" customWidth="1"/>
    <col min="5414" max="5414" width="7.69921875" style="87" customWidth="1"/>
    <col min="5415" max="5415" width="8.3984375" style="87" customWidth="1"/>
    <col min="5416" max="5416" width="8.59765625" style="87" customWidth="1"/>
    <col min="5417" max="5417" width="3.09765625" style="87" customWidth="1"/>
    <col min="5418" max="5418" width="11" style="87" customWidth="1"/>
    <col min="5419" max="5419" width="8.69921875" style="87" customWidth="1"/>
    <col min="5420" max="5420" width="8.59765625" style="87" customWidth="1"/>
    <col min="5421" max="5421" width="8.69921875" style="87" customWidth="1"/>
    <col min="5422" max="5422" width="2.59765625" style="87" customWidth="1"/>
    <col min="5423" max="5423" width="10.5" style="87" customWidth="1"/>
    <col min="5424" max="5424" width="6.3984375" style="87" customWidth="1"/>
    <col min="5425" max="5425" width="7.8984375" style="87" customWidth="1"/>
    <col min="5426" max="5426" width="8" style="87" customWidth="1"/>
    <col min="5427" max="5427" width="2.5" style="87" customWidth="1"/>
    <col min="5428" max="5428" width="10.3984375" style="87" customWidth="1"/>
    <col min="5429" max="5429" width="7.5" style="87" customWidth="1"/>
    <col min="5430" max="5430" width="7" style="87" customWidth="1"/>
    <col min="5431" max="5431" width="7.69921875" style="87" customWidth="1"/>
    <col min="5432" max="5432" width="2.09765625" style="87" customWidth="1"/>
    <col min="5433" max="5433" width="10.09765625" style="87" bestFit="1" customWidth="1"/>
    <col min="5434" max="5434" width="6.09765625" style="87" bestFit="1" customWidth="1"/>
    <col min="5435" max="5435" width="7.3984375" style="87" customWidth="1"/>
    <col min="5436" max="5436" width="7" style="87" customWidth="1"/>
    <col min="5437" max="5632" width="11" style="87"/>
    <col min="5633" max="5633" width="27.8984375" style="87" customWidth="1"/>
    <col min="5634" max="5634" width="11.19921875" style="87" customWidth="1"/>
    <col min="5635" max="5635" width="7.59765625" style="87" customWidth="1"/>
    <col min="5636" max="5636" width="7.69921875" style="87" customWidth="1"/>
    <col min="5637" max="5637" width="7.3984375" style="87" customWidth="1"/>
    <col min="5638" max="5638" width="1.3984375" style="87" customWidth="1"/>
    <col min="5639" max="5639" width="12" style="87" customWidth="1"/>
    <col min="5640" max="5640" width="7.19921875" style="87" customWidth="1"/>
    <col min="5641" max="5641" width="7.59765625" style="87" customWidth="1"/>
    <col min="5642" max="5642" width="7.8984375" style="87" customWidth="1"/>
    <col min="5643" max="5643" width="1.3984375" style="87" customWidth="1"/>
    <col min="5644" max="5644" width="11" style="87" customWidth="1"/>
    <col min="5645" max="5645" width="8.19921875" style="87" customWidth="1"/>
    <col min="5646" max="5646" width="7.5" style="87" customWidth="1"/>
    <col min="5647" max="5647" width="7.3984375" style="87" customWidth="1"/>
    <col min="5648" max="5648" width="1.5" style="87" customWidth="1"/>
    <col min="5649" max="5649" width="11" style="87" customWidth="1"/>
    <col min="5650" max="5650" width="7" style="87" customWidth="1"/>
    <col min="5651" max="5651" width="7.59765625" style="87" customWidth="1"/>
    <col min="5652" max="5652" width="7.19921875" style="87" customWidth="1"/>
    <col min="5653" max="5653" width="1.19921875" style="87" customWidth="1"/>
    <col min="5654" max="5654" width="11.69921875" style="87" customWidth="1"/>
    <col min="5655" max="5655" width="7" style="87" customWidth="1"/>
    <col min="5656" max="5656" width="8.5" style="87" customWidth="1"/>
    <col min="5657" max="5657" width="7.3984375" style="87" customWidth="1"/>
    <col min="5658" max="5658" width="1.59765625" style="87" customWidth="1"/>
    <col min="5659" max="5659" width="10.5" style="87" customWidth="1"/>
    <col min="5660" max="5660" width="7" style="87" customWidth="1"/>
    <col min="5661" max="5661" width="6.19921875" style="87" customWidth="1"/>
    <col min="5662" max="5662" width="7.19921875" style="87" customWidth="1"/>
    <col min="5663" max="5663" width="1.8984375" style="87" customWidth="1"/>
    <col min="5664" max="5664" width="11.5" style="87" customWidth="1"/>
    <col min="5665" max="5665" width="7.59765625" style="87" customWidth="1"/>
    <col min="5666" max="5666" width="8.8984375" style="87" customWidth="1"/>
    <col min="5667" max="5667" width="8.3984375" style="87" customWidth="1"/>
    <col min="5668" max="5668" width="3.09765625" style="87" customWidth="1"/>
    <col min="5669" max="5669" width="12" style="87" customWidth="1"/>
    <col min="5670" max="5670" width="7.69921875" style="87" customWidth="1"/>
    <col min="5671" max="5671" width="8.3984375" style="87" customWidth="1"/>
    <col min="5672" max="5672" width="8.59765625" style="87" customWidth="1"/>
    <col min="5673" max="5673" width="3.09765625" style="87" customWidth="1"/>
    <col min="5674" max="5674" width="11" style="87" customWidth="1"/>
    <col min="5675" max="5675" width="8.69921875" style="87" customWidth="1"/>
    <col min="5676" max="5676" width="8.59765625" style="87" customWidth="1"/>
    <col min="5677" max="5677" width="8.69921875" style="87" customWidth="1"/>
    <col min="5678" max="5678" width="2.59765625" style="87" customWidth="1"/>
    <col min="5679" max="5679" width="10.5" style="87" customWidth="1"/>
    <col min="5680" max="5680" width="6.3984375" style="87" customWidth="1"/>
    <col min="5681" max="5681" width="7.8984375" style="87" customWidth="1"/>
    <col min="5682" max="5682" width="8" style="87" customWidth="1"/>
    <col min="5683" max="5683" width="2.5" style="87" customWidth="1"/>
    <col min="5684" max="5684" width="10.3984375" style="87" customWidth="1"/>
    <col min="5685" max="5685" width="7.5" style="87" customWidth="1"/>
    <col min="5686" max="5686" width="7" style="87" customWidth="1"/>
    <col min="5687" max="5687" width="7.69921875" style="87" customWidth="1"/>
    <col min="5688" max="5688" width="2.09765625" style="87" customWidth="1"/>
    <col min="5689" max="5689" width="10.09765625" style="87" bestFit="1" customWidth="1"/>
    <col min="5690" max="5690" width="6.09765625" style="87" bestFit="1" customWidth="1"/>
    <col min="5691" max="5691" width="7.3984375" style="87" customWidth="1"/>
    <col min="5692" max="5692" width="7" style="87" customWidth="1"/>
    <col min="5693" max="5888" width="11" style="87"/>
    <col min="5889" max="5889" width="27.8984375" style="87" customWidth="1"/>
    <col min="5890" max="5890" width="11.19921875" style="87" customWidth="1"/>
    <col min="5891" max="5891" width="7.59765625" style="87" customWidth="1"/>
    <col min="5892" max="5892" width="7.69921875" style="87" customWidth="1"/>
    <col min="5893" max="5893" width="7.3984375" style="87" customWidth="1"/>
    <col min="5894" max="5894" width="1.3984375" style="87" customWidth="1"/>
    <col min="5895" max="5895" width="12" style="87" customWidth="1"/>
    <col min="5896" max="5896" width="7.19921875" style="87" customWidth="1"/>
    <col min="5897" max="5897" width="7.59765625" style="87" customWidth="1"/>
    <col min="5898" max="5898" width="7.8984375" style="87" customWidth="1"/>
    <col min="5899" max="5899" width="1.3984375" style="87" customWidth="1"/>
    <col min="5900" max="5900" width="11" style="87" customWidth="1"/>
    <col min="5901" max="5901" width="8.19921875" style="87" customWidth="1"/>
    <col min="5902" max="5902" width="7.5" style="87" customWidth="1"/>
    <col min="5903" max="5903" width="7.3984375" style="87" customWidth="1"/>
    <col min="5904" max="5904" width="1.5" style="87" customWidth="1"/>
    <col min="5905" max="5905" width="11" style="87" customWidth="1"/>
    <col min="5906" max="5906" width="7" style="87" customWidth="1"/>
    <col min="5907" max="5907" width="7.59765625" style="87" customWidth="1"/>
    <col min="5908" max="5908" width="7.19921875" style="87" customWidth="1"/>
    <col min="5909" max="5909" width="1.19921875" style="87" customWidth="1"/>
    <col min="5910" max="5910" width="11.69921875" style="87" customWidth="1"/>
    <col min="5911" max="5911" width="7" style="87" customWidth="1"/>
    <col min="5912" max="5912" width="8.5" style="87" customWidth="1"/>
    <col min="5913" max="5913" width="7.3984375" style="87" customWidth="1"/>
    <col min="5914" max="5914" width="1.59765625" style="87" customWidth="1"/>
    <col min="5915" max="5915" width="10.5" style="87" customWidth="1"/>
    <col min="5916" max="5916" width="7" style="87" customWidth="1"/>
    <col min="5917" max="5917" width="6.19921875" style="87" customWidth="1"/>
    <col min="5918" max="5918" width="7.19921875" style="87" customWidth="1"/>
    <col min="5919" max="5919" width="1.8984375" style="87" customWidth="1"/>
    <col min="5920" max="5920" width="11.5" style="87" customWidth="1"/>
    <col min="5921" max="5921" width="7.59765625" style="87" customWidth="1"/>
    <col min="5922" max="5922" width="8.8984375" style="87" customWidth="1"/>
    <col min="5923" max="5923" width="8.3984375" style="87" customWidth="1"/>
    <col min="5924" max="5924" width="3.09765625" style="87" customWidth="1"/>
    <col min="5925" max="5925" width="12" style="87" customWidth="1"/>
    <col min="5926" max="5926" width="7.69921875" style="87" customWidth="1"/>
    <col min="5927" max="5927" width="8.3984375" style="87" customWidth="1"/>
    <col min="5928" max="5928" width="8.59765625" style="87" customWidth="1"/>
    <col min="5929" max="5929" width="3.09765625" style="87" customWidth="1"/>
    <col min="5930" max="5930" width="11" style="87" customWidth="1"/>
    <col min="5931" max="5931" width="8.69921875" style="87" customWidth="1"/>
    <col min="5932" max="5932" width="8.59765625" style="87" customWidth="1"/>
    <col min="5933" max="5933" width="8.69921875" style="87" customWidth="1"/>
    <col min="5934" max="5934" width="2.59765625" style="87" customWidth="1"/>
    <col min="5935" max="5935" width="10.5" style="87" customWidth="1"/>
    <col min="5936" max="5936" width="6.3984375" style="87" customWidth="1"/>
    <col min="5937" max="5937" width="7.8984375" style="87" customWidth="1"/>
    <col min="5938" max="5938" width="8" style="87" customWidth="1"/>
    <col min="5939" max="5939" width="2.5" style="87" customWidth="1"/>
    <col min="5940" max="5940" width="10.3984375" style="87" customWidth="1"/>
    <col min="5941" max="5941" width="7.5" style="87" customWidth="1"/>
    <col min="5942" max="5942" width="7" style="87" customWidth="1"/>
    <col min="5943" max="5943" width="7.69921875" style="87" customWidth="1"/>
    <col min="5944" max="5944" width="2.09765625" style="87" customWidth="1"/>
    <col min="5945" max="5945" width="10.09765625" style="87" bestFit="1" customWidth="1"/>
    <col min="5946" max="5946" width="6.09765625" style="87" bestFit="1" customWidth="1"/>
    <col min="5947" max="5947" width="7.3984375" style="87" customWidth="1"/>
    <col min="5948" max="5948" width="7" style="87" customWidth="1"/>
    <col min="5949" max="6144" width="11" style="87"/>
    <col min="6145" max="6145" width="27.8984375" style="87" customWidth="1"/>
    <col min="6146" max="6146" width="11.19921875" style="87" customWidth="1"/>
    <col min="6147" max="6147" width="7.59765625" style="87" customWidth="1"/>
    <col min="6148" max="6148" width="7.69921875" style="87" customWidth="1"/>
    <col min="6149" max="6149" width="7.3984375" style="87" customWidth="1"/>
    <col min="6150" max="6150" width="1.3984375" style="87" customWidth="1"/>
    <col min="6151" max="6151" width="12" style="87" customWidth="1"/>
    <col min="6152" max="6152" width="7.19921875" style="87" customWidth="1"/>
    <col min="6153" max="6153" width="7.59765625" style="87" customWidth="1"/>
    <col min="6154" max="6154" width="7.8984375" style="87" customWidth="1"/>
    <col min="6155" max="6155" width="1.3984375" style="87" customWidth="1"/>
    <col min="6156" max="6156" width="11" style="87" customWidth="1"/>
    <col min="6157" max="6157" width="8.19921875" style="87" customWidth="1"/>
    <col min="6158" max="6158" width="7.5" style="87" customWidth="1"/>
    <col min="6159" max="6159" width="7.3984375" style="87" customWidth="1"/>
    <col min="6160" max="6160" width="1.5" style="87" customWidth="1"/>
    <col min="6161" max="6161" width="11" style="87" customWidth="1"/>
    <col min="6162" max="6162" width="7" style="87" customWidth="1"/>
    <col min="6163" max="6163" width="7.59765625" style="87" customWidth="1"/>
    <col min="6164" max="6164" width="7.19921875" style="87" customWidth="1"/>
    <col min="6165" max="6165" width="1.19921875" style="87" customWidth="1"/>
    <col min="6166" max="6166" width="11.69921875" style="87" customWidth="1"/>
    <col min="6167" max="6167" width="7" style="87" customWidth="1"/>
    <col min="6168" max="6168" width="8.5" style="87" customWidth="1"/>
    <col min="6169" max="6169" width="7.3984375" style="87" customWidth="1"/>
    <col min="6170" max="6170" width="1.59765625" style="87" customWidth="1"/>
    <col min="6171" max="6171" width="10.5" style="87" customWidth="1"/>
    <col min="6172" max="6172" width="7" style="87" customWidth="1"/>
    <col min="6173" max="6173" width="6.19921875" style="87" customWidth="1"/>
    <col min="6174" max="6174" width="7.19921875" style="87" customWidth="1"/>
    <col min="6175" max="6175" width="1.8984375" style="87" customWidth="1"/>
    <col min="6176" max="6176" width="11.5" style="87" customWidth="1"/>
    <col min="6177" max="6177" width="7.59765625" style="87" customWidth="1"/>
    <col min="6178" max="6178" width="8.8984375" style="87" customWidth="1"/>
    <col min="6179" max="6179" width="8.3984375" style="87" customWidth="1"/>
    <col min="6180" max="6180" width="3.09765625" style="87" customWidth="1"/>
    <col min="6181" max="6181" width="12" style="87" customWidth="1"/>
    <col min="6182" max="6182" width="7.69921875" style="87" customWidth="1"/>
    <col min="6183" max="6183" width="8.3984375" style="87" customWidth="1"/>
    <col min="6184" max="6184" width="8.59765625" style="87" customWidth="1"/>
    <col min="6185" max="6185" width="3.09765625" style="87" customWidth="1"/>
    <col min="6186" max="6186" width="11" style="87" customWidth="1"/>
    <col min="6187" max="6187" width="8.69921875" style="87" customWidth="1"/>
    <col min="6188" max="6188" width="8.59765625" style="87" customWidth="1"/>
    <col min="6189" max="6189" width="8.69921875" style="87" customWidth="1"/>
    <col min="6190" max="6190" width="2.59765625" style="87" customWidth="1"/>
    <col min="6191" max="6191" width="10.5" style="87" customWidth="1"/>
    <col min="6192" max="6192" width="6.3984375" style="87" customWidth="1"/>
    <col min="6193" max="6193" width="7.8984375" style="87" customWidth="1"/>
    <col min="6194" max="6194" width="8" style="87" customWidth="1"/>
    <col min="6195" max="6195" width="2.5" style="87" customWidth="1"/>
    <col min="6196" max="6196" width="10.3984375" style="87" customWidth="1"/>
    <col min="6197" max="6197" width="7.5" style="87" customWidth="1"/>
    <col min="6198" max="6198" width="7" style="87" customWidth="1"/>
    <col min="6199" max="6199" width="7.69921875" style="87" customWidth="1"/>
    <col min="6200" max="6200" width="2.09765625" style="87" customWidth="1"/>
    <col min="6201" max="6201" width="10.09765625" style="87" bestFit="1" customWidth="1"/>
    <col min="6202" max="6202" width="6.09765625" style="87" bestFit="1" customWidth="1"/>
    <col min="6203" max="6203" width="7.3984375" style="87" customWidth="1"/>
    <col min="6204" max="6204" width="7" style="87" customWidth="1"/>
    <col min="6205" max="6400" width="11" style="87"/>
    <col min="6401" max="6401" width="27.8984375" style="87" customWidth="1"/>
    <col min="6402" max="6402" width="11.19921875" style="87" customWidth="1"/>
    <col min="6403" max="6403" width="7.59765625" style="87" customWidth="1"/>
    <col min="6404" max="6404" width="7.69921875" style="87" customWidth="1"/>
    <col min="6405" max="6405" width="7.3984375" style="87" customWidth="1"/>
    <col min="6406" max="6406" width="1.3984375" style="87" customWidth="1"/>
    <col min="6407" max="6407" width="12" style="87" customWidth="1"/>
    <col min="6408" max="6408" width="7.19921875" style="87" customWidth="1"/>
    <col min="6409" max="6409" width="7.59765625" style="87" customWidth="1"/>
    <col min="6410" max="6410" width="7.8984375" style="87" customWidth="1"/>
    <col min="6411" max="6411" width="1.3984375" style="87" customWidth="1"/>
    <col min="6412" max="6412" width="11" style="87" customWidth="1"/>
    <col min="6413" max="6413" width="8.19921875" style="87" customWidth="1"/>
    <col min="6414" max="6414" width="7.5" style="87" customWidth="1"/>
    <col min="6415" max="6415" width="7.3984375" style="87" customWidth="1"/>
    <col min="6416" max="6416" width="1.5" style="87" customWidth="1"/>
    <col min="6417" max="6417" width="11" style="87" customWidth="1"/>
    <col min="6418" max="6418" width="7" style="87" customWidth="1"/>
    <col min="6419" max="6419" width="7.59765625" style="87" customWidth="1"/>
    <col min="6420" max="6420" width="7.19921875" style="87" customWidth="1"/>
    <col min="6421" max="6421" width="1.19921875" style="87" customWidth="1"/>
    <col min="6422" max="6422" width="11.69921875" style="87" customWidth="1"/>
    <col min="6423" max="6423" width="7" style="87" customWidth="1"/>
    <col min="6424" max="6424" width="8.5" style="87" customWidth="1"/>
    <col min="6425" max="6425" width="7.3984375" style="87" customWidth="1"/>
    <col min="6426" max="6426" width="1.59765625" style="87" customWidth="1"/>
    <col min="6427" max="6427" width="10.5" style="87" customWidth="1"/>
    <col min="6428" max="6428" width="7" style="87" customWidth="1"/>
    <col min="6429" max="6429" width="6.19921875" style="87" customWidth="1"/>
    <col min="6430" max="6430" width="7.19921875" style="87" customWidth="1"/>
    <col min="6431" max="6431" width="1.8984375" style="87" customWidth="1"/>
    <col min="6432" max="6432" width="11.5" style="87" customWidth="1"/>
    <col min="6433" max="6433" width="7.59765625" style="87" customWidth="1"/>
    <col min="6434" max="6434" width="8.8984375" style="87" customWidth="1"/>
    <col min="6435" max="6435" width="8.3984375" style="87" customWidth="1"/>
    <col min="6436" max="6436" width="3.09765625" style="87" customWidth="1"/>
    <col min="6437" max="6437" width="12" style="87" customWidth="1"/>
    <col min="6438" max="6438" width="7.69921875" style="87" customWidth="1"/>
    <col min="6439" max="6439" width="8.3984375" style="87" customWidth="1"/>
    <col min="6440" max="6440" width="8.59765625" style="87" customWidth="1"/>
    <col min="6441" max="6441" width="3.09765625" style="87" customWidth="1"/>
    <col min="6442" max="6442" width="11" style="87" customWidth="1"/>
    <col min="6443" max="6443" width="8.69921875" style="87" customWidth="1"/>
    <col min="6444" max="6444" width="8.59765625" style="87" customWidth="1"/>
    <col min="6445" max="6445" width="8.69921875" style="87" customWidth="1"/>
    <col min="6446" max="6446" width="2.59765625" style="87" customWidth="1"/>
    <col min="6447" max="6447" width="10.5" style="87" customWidth="1"/>
    <col min="6448" max="6448" width="6.3984375" style="87" customWidth="1"/>
    <col min="6449" max="6449" width="7.8984375" style="87" customWidth="1"/>
    <col min="6450" max="6450" width="8" style="87" customWidth="1"/>
    <col min="6451" max="6451" width="2.5" style="87" customWidth="1"/>
    <col min="6452" max="6452" width="10.3984375" style="87" customWidth="1"/>
    <col min="6453" max="6453" width="7.5" style="87" customWidth="1"/>
    <col min="6454" max="6454" width="7" style="87" customWidth="1"/>
    <col min="6455" max="6455" width="7.69921875" style="87" customWidth="1"/>
    <col min="6456" max="6456" width="2.09765625" style="87" customWidth="1"/>
    <col min="6457" max="6457" width="10.09765625" style="87" bestFit="1" customWidth="1"/>
    <col min="6458" max="6458" width="6.09765625" style="87" bestFit="1" customWidth="1"/>
    <col min="6459" max="6459" width="7.3984375" style="87" customWidth="1"/>
    <col min="6460" max="6460" width="7" style="87" customWidth="1"/>
    <col min="6461" max="6656" width="11" style="87"/>
    <col min="6657" max="6657" width="27.8984375" style="87" customWidth="1"/>
    <col min="6658" max="6658" width="11.19921875" style="87" customWidth="1"/>
    <col min="6659" max="6659" width="7.59765625" style="87" customWidth="1"/>
    <col min="6660" max="6660" width="7.69921875" style="87" customWidth="1"/>
    <col min="6661" max="6661" width="7.3984375" style="87" customWidth="1"/>
    <col min="6662" max="6662" width="1.3984375" style="87" customWidth="1"/>
    <col min="6663" max="6663" width="12" style="87" customWidth="1"/>
    <col min="6664" max="6664" width="7.19921875" style="87" customWidth="1"/>
    <col min="6665" max="6665" width="7.59765625" style="87" customWidth="1"/>
    <col min="6666" max="6666" width="7.8984375" style="87" customWidth="1"/>
    <col min="6667" max="6667" width="1.3984375" style="87" customWidth="1"/>
    <col min="6668" max="6668" width="11" style="87" customWidth="1"/>
    <col min="6669" max="6669" width="8.19921875" style="87" customWidth="1"/>
    <col min="6670" max="6670" width="7.5" style="87" customWidth="1"/>
    <col min="6671" max="6671" width="7.3984375" style="87" customWidth="1"/>
    <col min="6672" max="6672" width="1.5" style="87" customWidth="1"/>
    <col min="6673" max="6673" width="11" style="87" customWidth="1"/>
    <col min="6674" max="6674" width="7" style="87" customWidth="1"/>
    <col min="6675" max="6675" width="7.59765625" style="87" customWidth="1"/>
    <col min="6676" max="6676" width="7.19921875" style="87" customWidth="1"/>
    <col min="6677" max="6677" width="1.19921875" style="87" customWidth="1"/>
    <col min="6678" max="6678" width="11.69921875" style="87" customWidth="1"/>
    <col min="6679" max="6679" width="7" style="87" customWidth="1"/>
    <col min="6680" max="6680" width="8.5" style="87" customWidth="1"/>
    <col min="6681" max="6681" width="7.3984375" style="87" customWidth="1"/>
    <col min="6682" max="6682" width="1.59765625" style="87" customWidth="1"/>
    <col min="6683" max="6683" width="10.5" style="87" customWidth="1"/>
    <col min="6684" max="6684" width="7" style="87" customWidth="1"/>
    <col min="6685" max="6685" width="6.19921875" style="87" customWidth="1"/>
    <col min="6686" max="6686" width="7.19921875" style="87" customWidth="1"/>
    <col min="6687" max="6687" width="1.8984375" style="87" customWidth="1"/>
    <col min="6688" max="6688" width="11.5" style="87" customWidth="1"/>
    <col min="6689" max="6689" width="7.59765625" style="87" customWidth="1"/>
    <col min="6690" max="6690" width="8.8984375" style="87" customWidth="1"/>
    <col min="6691" max="6691" width="8.3984375" style="87" customWidth="1"/>
    <col min="6692" max="6692" width="3.09765625" style="87" customWidth="1"/>
    <col min="6693" max="6693" width="12" style="87" customWidth="1"/>
    <col min="6694" max="6694" width="7.69921875" style="87" customWidth="1"/>
    <col min="6695" max="6695" width="8.3984375" style="87" customWidth="1"/>
    <col min="6696" max="6696" width="8.59765625" style="87" customWidth="1"/>
    <col min="6697" max="6697" width="3.09765625" style="87" customWidth="1"/>
    <col min="6698" max="6698" width="11" style="87" customWidth="1"/>
    <col min="6699" max="6699" width="8.69921875" style="87" customWidth="1"/>
    <col min="6700" max="6700" width="8.59765625" style="87" customWidth="1"/>
    <col min="6701" max="6701" width="8.69921875" style="87" customWidth="1"/>
    <col min="6702" max="6702" width="2.59765625" style="87" customWidth="1"/>
    <col min="6703" max="6703" width="10.5" style="87" customWidth="1"/>
    <col min="6704" max="6704" width="6.3984375" style="87" customWidth="1"/>
    <col min="6705" max="6705" width="7.8984375" style="87" customWidth="1"/>
    <col min="6706" max="6706" width="8" style="87" customWidth="1"/>
    <col min="6707" max="6707" width="2.5" style="87" customWidth="1"/>
    <col min="6708" max="6708" width="10.3984375" style="87" customWidth="1"/>
    <col min="6709" max="6709" width="7.5" style="87" customWidth="1"/>
    <col min="6710" max="6710" width="7" style="87" customWidth="1"/>
    <col min="6711" max="6711" width="7.69921875" style="87" customWidth="1"/>
    <col min="6712" max="6712" width="2.09765625" style="87" customWidth="1"/>
    <col min="6713" max="6713" width="10.09765625" style="87" bestFit="1" customWidth="1"/>
    <col min="6714" max="6714" width="6.09765625" style="87" bestFit="1" customWidth="1"/>
    <col min="6715" max="6715" width="7.3984375" style="87" customWidth="1"/>
    <col min="6716" max="6716" width="7" style="87" customWidth="1"/>
    <col min="6717" max="6912" width="11" style="87"/>
    <col min="6913" max="6913" width="27.8984375" style="87" customWidth="1"/>
    <col min="6914" max="6914" width="11.19921875" style="87" customWidth="1"/>
    <col min="6915" max="6915" width="7.59765625" style="87" customWidth="1"/>
    <col min="6916" max="6916" width="7.69921875" style="87" customWidth="1"/>
    <col min="6917" max="6917" width="7.3984375" style="87" customWidth="1"/>
    <col min="6918" max="6918" width="1.3984375" style="87" customWidth="1"/>
    <col min="6919" max="6919" width="12" style="87" customWidth="1"/>
    <col min="6920" max="6920" width="7.19921875" style="87" customWidth="1"/>
    <col min="6921" max="6921" width="7.59765625" style="87" customWidth="1"/>
    <col min="6922" max="6922" width="7.8984375" style="87" customWidth="1"/>
    <col min="6923" max="6923" width="1.3984375" style="87" customWidth="1"/>
    <col min="6924" max="6924" width="11" style="87" customWidth="1"/>
    <col min="6925" max="6925" width="8.19921875" style="87" customWidth="1"/>
    <col min="6926" max="6926" width="7.5" style="87" customWidth="1"/>
    <col min="6927" max="6927" width="7.3984375" style="87" customWidth="1"/>
    <col min="6928" max="6928" width="1.5" style="87" customWidth="1"/>
    <col min="6929" max="6929" width="11" style="87" customWidth="1"/>
    <col min="6930" max="6930" width="7" style="87" customWidth="1"/>
    <col min="6931" max="6931" width="7.59765625" style="87" customWidth="1"/>
    <col min="6932" max="6932" width="7.19921875" style="87" customWidth="1"/>
    <col min="6933" max="6933" width="1.19921875" style="87" customWidth="1"/>
    <col min="6934" max="6934" width="11.69921875" style="87" customWidth="1"/>
    <col min="6935" max="6935" width="7" style="87" customWidth="1"/>
    <col min="6936" max="6936" width="8.5" style="87" customWidth="1"/>
    <col min="6937" max="6937" width="7.3984375" style="87" customWidth="1"/>
    <col min="6938" max="6938" width="1.59765625" style="87" customWidth="1"/>
    <col min="6939" max="6939" width="10.5" style="87" customWidth="1"/>
    <col min="6940" max="6940" width="7" style="87" customWidth="1"/>
    <col min="6941" max="6941" width="6.19921875" style="87" customWidth="1"/>
    <col min="6942" max="6942" width="7.19921875" style="87" customWidth="1"/>
    <col min="6943" max="6943" width="1.8984375" style="87" customWidth="1"/>
    <col min="6944" max="6944" width="11.5" style="87" customWidth="1"/>
    <col min="6945" max="6945" width="7.59765625" style="87" customWidth="1"/>
    <col min="6946" max="6946" width="8.8984375" style="87" customWidth="1"/>
    <col min="6947" max="6947" width="8.3984375" style="87" customWidth="1"/>
    <col min="6948" max="6948" width="3.09765625" style="87" customWidth="1"/>
    <col min="6949" max="6949" width="12" style="87" customWidth="1"/>
    <col min="6950" max="6950" width="7.69921875" style="87" customWidth="1"/>
    <col min="6951" max="6951" width="8.3984375" style="87" customWidth="1"/>
    <col min="6952" max="6952" width="8.59765625" style="87" customWidth="1"/>
    <col min="6953" max="6953" width="3.09765625" style="87" customWidth="1"/>
    <col min="6954" max="6954" width="11" style="87" customWidth="1"/>
    <col min="6955" max="6955" width="8.69921875" style="87" customWidth="1"/>
    <col min="6956" max="6956" width="8.59765625" style="87" customWidth="1"/>
    <col min="6957" max="6957" width="8.69921875" style="87" customWidth="1"/>
    <col min="6958" max="6958" width="2.59765625" style="87" customWidth="1"/>
    <col min="6959" max="6959" width="10.5" style="87" customWidth="1"/>
    <col min="6960" max="6960" width="6.3984375" style="87" customWidth="1"/>
    <col min="6961" max="6961" width="7.8984375" style="87" customWidth="1"/>
    <col min="6962" max="6962" width="8" style="87" customWidth="1"/>
    <col min="6963" max="6963" width="2.5" style="87" customWidth="1"/>
    <col min="6964" max="6964" width="10.3984375" style="87" customWidth="1"/>
    <col min="6965" max="6965" width="7.5" style="87" customWidth="1"/>
    <col min="6966" max="6966" width="7" style="87" customWidth="1"/>
    <col min="6967" max="6967" width="7.69921875" style="87" customWidth="1"/>
    <col min="6968" max="6968" width="2.09765625" style="87" customWidth="1"/>
    <col min="6969" max="6969" width="10.09765625" style="87" bestFit="1" customWidth="1"/>
    <col min="6970" max="6970" width="6.09765625" style="87" bestFit="1" customWidth="1"/>
    <col min="6971" max="6971" width="7.3984375" style="87" customWidth="1"/>
    <col min="6972" max="6972" width="7" style="87" customWidth="1"/>
    <col min="6973" max="7168" width="11" style="87"/>
    <col min="7169" max="7169" width="27.8984375" style="87" customWidth="1"/>
    <col min="7170" max="7170" width="11.19921875" style="87" customWidth="1"/>
    <col min="7171" max="7171" width="7.59765625" style="87" customWidth="1"/>
    <col min="7172" max="7172" width="7.69921875" style="87" customWidth="1"/>
    <col min="7173" max="7173" width="7.3984375" style="87" customWidth="1"/>
    <col min="7174" max="7174" width="1.3984375" style="87" customWidth="1"/>
    <col min="7175" max="7175" width="12" style="87" customWidth="1"/>
    <col min="7176" max="7176" width="7.19921875" style="87" customWidth="1"/>
    <col min="7177" max="7177" width="7.59765625" style="87" customWidth="1"/>
    <col min="7178" max="7178" width="7.8984375" style="87" customWidth="1"/>
    <col min="7179" max="7179" width="1.3984375" style="87" customWidth="1"/>
    <col min="7180" max="7180" width="11" style="87" customWidth="1"/>
    <col min="7181" max="7181" width="8.19921875" style="87" customWidth="1"/>
    <col min="7182" max="7182" width="7.5" style="87" customWidth="1"/>
    <col min="7183" max="7183" width="7.3984375" style="87" customWidth="1"/>
    <col min="7184" max="7184" width="1.5" style="87" customWidth="1"/>
    <col min="7185" max="7185" width="11" style="87" customWidth="1"/>
    <col min="7186" max="7186" width="7" style="87" customWidth="1"/>
    <col min="7187" max="7187" width="7.59765625" style="87" customWidth="1"/>
    <col min="7188" max="7188" width="7.19921875" style="87" customWidth="1"/>
    <col min="7189" max="7189" width="1.19921875" style="87" customWidth="1"/>
    <col min="7190" max="7190" width="11.69921875" style="87" customWidth="1"/>
    <col min="7191" max="7191" width="7" style="87" customWidth="1"/>
    <col min="7192" max="7192" width="8.5" style="87" customWidth="1"/>
    <col min="7193" max="7193" width="7.3984375" style="87" customWidth="1"/>
    <col min="7194" max="7194" width="1.59765625" style="87" customWidth="1"/>
    <col min="7195" max="7195" width="10.5" style="87" customWidth="1"/>
    <col min="7196" max="7196" width="7" style="87" customWidth="1"/>
    <col min="7197" max="7197" width="6.19921875" style="87" customWidth="1"/>
    <col min="7198" max="7198" width="7.19921875" style="87" customWidth="1"/>
    <col min="7199" max="7199" width="1.8984375" style="87" customWidth="1"/>
    <col min="7200" max="7200" width="11.5" style="87" customWidth="1"/>
    <col min="7201" max="7201" width="7.59765625" style="87" customWidth="1"/>
    <col min="7202" max="7202" width="8.8984375" style="87" customWidth="1"/>
    <col min="7203" max="7203" width="8.3984375" style="87" customWidth="1"/>
    <col min="7204" max="7204" width="3.09765625" style="87" customWidth="1"/>
    <col min="7205" max="7205" width="12" style="87" customWidth="1"/>
    <col min="7206" max="7206" width="7.69921875" style="87" customWidth="1"/>
    <col min="7207" max="7207" width="8.3984375" style="87" customWidth="1"/>
    <col min="7208" max="7208" width="8.59765625" style="87" customWidth="1"/>
    <col min="7209" max="7209" width="3.09765625" style="87" customWidth="1"/>
    <col min="7210" max="7210" width="11" style="87" customWidth="1"/>
    <col min="7211" max="7211" width="8.69921875" style="87" customWidth="1"/>
    <col min="7212" max="7212" width="8.59765625" style="87" customWidth="1"/>
    <col min="7213" max="7213" width="8.69921875" style="87" customWidth="1"/>
    <col min="7214" max="7214" width="2.59765625" style="87" customWidth="1"/>
    <col min="7215" max="7215" width="10.5" style="87" customWidth="1"/>
    <col min="7216" max="7216" width="6.3984375" style="87" customWidth="1"/>
    <col min="7217" max="7217" width="7.8984375" style="87" customWidth="1"/>
    <col min="7218" max="7218" width="8" style="87" customWidth="1"/>
    <col min="7219" max="7219" width="2.5" style="87" customWidth="1"/>
    <col min="7220" max="7220" width="10.3984375" style="87" customWidth="1"/>
    <col min="7221" max="7221" width="7.5" style="87" customWidth="1"/>
    <col min="7222" max="7222" width="7" style="87" customWidth="1"/>
    <col min="7223" max="7223" width="7.69921875" style="87" customWidth="1"/>
    <col min="7224" max="7224" width="2.09765625" style="87" customWidth="1"/>
    <col min="7225" max="7225" width="10.09765625" style="87" bestFit="1" customWidth="1"/>
    <col min="7226" max="7226" width="6.09765625" style="87" bestFit="1" customWidth="1"/>
    <col min="7227" max="7227" width="7.3984375" style="87" customWidth="1"/>
    <col min="7228" max="7228" width="7" style="87" customWidth="1"/>
    <col min="7229" max="7424" width="11" style="87"/>
    <col min="7425" max="7425" width="27.8984375" style="87" customWidth="1"/>
    <col min="7426" max="7426" width="11.19921875" style="87" customWidth="1"/>
    <col min="7427" max="7427" width="7.59765625" style="87" customWidth="1"/>
    <col min="7428" max="7428" width="7.69921875" style="87" customWidth="1"/>
    <col min="7429" max="7429" width="7.3984375" style="87" customWidth="1"/>
    <col min="7430" max="7430" width="1.3984375" style="87" customWidth="1"/>
    <col min="7431" max="7431" width="12" style="87" customWidth="1"/>
    <col min="7432" max="7432" width="7.19921875" style="87" customWidth="1"/>
    <col min="7433" max="7433" width="7.59765625" style="87" customWidth="1"/>
    <col min="7434" max="7434" width="7.8984375" style="87" customWidth="1"/>
    <col min="7435" max="7435" width="1.3984375" style="87" customWidth="1"/>
    <col min="7436" max="7436" width="11" style="87" customWidth="1"/>
    <col min="7437" max="7437" width="8.19921875" style="87" customWidth="1"/>
    <col min="7438" max="7438" width="7.5" style="87" customWidth="1"/>
    <col min="7439" max="7439" width="7.3984375" style="87" customWidth="1"/>
    <col min="7440" max="7440" width="1.5" style="87" customWidth="1"/>
    <col min="7441" max="7441" width="11" style="87" customWidth="1"/>
    <col min="7442" max="7442" width="7" style="87" customWidth="1"/>
    <col min="7443" max="7443" width="7.59765625" style="87" customWidth="1"/>
    <col min="7444" max="7444" width="7.19921875" style="87" customWidth="1"/>
    <col min="7445" max="7445" width="1.19921875" style="87" customWidth="1"/>
    <col min="7446" max="7446" width="11.69921875" style="87" customWidth="1"/>
    <col min="7447" max="7447" width="7" style="87" customWidth="1"/>
    <col min="7448" max="7448" width="8.5" style="87" customWidth="1"/>
    <col min="7449" max="7449" width="7.3984375" style="87" customWidth="1"/>
    <col min="7450" max="7450" width="1.59765625" style="87" customWidth="1"/>
    <col min="7451" max="7451" width="10.5" style="87" customWidth="1"/>
    <col min="7452" max="7452" width="7" style="87" customWidth="1"/>
    <col min="7453" max="7453" width="6.19921875" style="87" customWidth="1"/>
    <col min="7454" max="7454" width="7.19921875" style="87" customWidth="1"/>
    <col min="7455" max="7455" width="1.8984375" style="87" customWidth="1"/>
    <col min="7456" max="7456" width="11.5" style="87" customWidth="1"/>
    <col min="7457" max="7457" width="7.59765625" style="87" customWidth="1"/>
    <col min="7458" max="7458" width="8.8984375" style="87" customWidth="1"/>
    <col min="7459" max="7459" width="8.3984375" style="87" customWidth="1"/>
    <col min="7460" max="7460" width="3.09765625" style="87" customWidth="1"/>
    <col min="7461" max="7461" width="12" style="87" customWidth="1"/>
    <col min="7462" max="7462" width="7.69921875" style="87" customWidth="1"/>
    <col min="7463" max="7463" width="8.3984375" style="87" customWidth="1"/>
    <col min="7464" max="7464" width="8.59765625" style="87" customWidth="1"/>
    <col min="7465" max="7465" width="3.09765625" style="87" customWidth="1"/>
    <col min="7466" max="7466" width="11" style="87" customWidth="1"/>
    <col min="7467" max="7467" width="8.69921875" style="87" customWidth="1"/>
    <col min="7468" max="7468" width="8.59765625" style="87" customWidth="1"/>
    <col min="7469" max="7469" width="8.69921875" style="87" customWidth="1"/>
    <col min="7470" max="7470" width="2.59765625" style="87" customWidth="1"/>
    <col min="7471" max="7471" width="10.5" style="87" customWidth="1"/>
    <col min="7472" max="7472" width="6.3984375" style="87" customWidth="1"/>
    <col min="7473" max="7473" width="7.8984375" style="87" customWidth="1"/>
    <col min="7474" max="7474" width="8" style="87" customWidth="1"/>
    <col min="7475" max="7475" width="2.5" style="87" customWidth="1"/>
    <col min="7476" max="7476" width="10.3984375" style="87" customWidth="1"/>
    <col min="7477" max="7477" width="7.5" style="87" customWidth="1"/>
    <col min="7478" max="7478" width="7" style="87" customWidth="1"/>
    <col min="7479" max="7479" width="7.69921875" style="87" customWidth="1"/>
    <col min="7480" max="7480" width="2.09765625" style="87" customWidth="1"/>
    <col min="7481" max="7481" width="10.09765625" style="87" bestFit="1" customWidth="1"/>
    <col min="7482" max="7482" width="6.09765625" style="87" bestFit="1" customWidth="1"/>
    <col min="7483" max="7483" width="7.3984375" style="87" customWidth="1"/>
    <col min="7484" max="7484" width="7" style="87" customWidth="1"/>
    <col min="7485" max="7680" width="11" style="87"/>
    <col min="7681" max="7681" width="27.8984375" style="87" customWidth="1"/>
    <col min="7682" max="7682" width="11.19921875" style="87" customWidth="1"/>
    <col min="7683" max="7683" width="7.59765625" style="87" customWidth="1"/>
    <col min="7684" max="7684" width="7.69921875" style="87" customWidth="1"/>
    <col min="7685" max="7685" width="7.3984375" style="87" customWidth="1"/>
    <col min="7686" max="7686" width="1.3984375" style="87" customWidth="1"/>
    <col min="7687" max="7687" width="12" style="87" customWidth="1"/>
    <col min="7688" max="7688" width="7.19921875" style="87" customWidth="1"/>
    <col min="7689" max="7689" width="7.59765625" style="87" customWidth="1"/>
    <col min="7690" max="7690" width="7.8984375" style="87" customWidth="1"/>
    <col min="7691" max="7691" width="1.3984375" style="87" customWidth="1"/>
    <col min="7692" max="7692" width="11" style="87" customWidth="1"/>
    <col min="7693" max="7693" width="8.19921875" style="87" customWidth="1"/>
    <col min="7694" max="7694" width="7.5" style="87" customWidth="1"/>
    <col min="7695" max="7695" width="7.3984375" style="87" customWidth="1"/>
    <col min="7696" max="7696" width="1.5" style="87" customWidth="1"/>
    <col min="7697" max="7697" width="11" style="87" customWidth="1"/>
    <col min="7698" max="7698" width="7" style="87" customWidth="1"/>
    <col min="7699" max="7699" width="7.59765625" style="87" customWidth="1"/>
    <col min="7700" max="7700" width="7.19921875" style="87" customWidth="1"/>
    <col min="7701" max="7701" width="1.19921875" style="87" customWidth="1"/>
    <col min="7702" max="7702" width="11.69921875" style="87" customWidth="1"/>
    <col min="7703" max="7703" width="7" style="87" customWidth="1"/>
    <col min="7704" max="7704" width="8.5" style="87" customWidth="1"/>
    <col min="7705" max="7705" width="7.3984375" style="87" customWidth="1"/>
    <col min="7706" max="7706" width="1.59765625" style="87" customWidth="1"/>
    <col min="7707" max="7707" width="10.5" style="87" customWidth="1"/>
    <col min="7708" max="7708" width="7" style="87" customWidth="1"/>
    <col min="7709" max="7709" width="6.19921875" style="87" customWidth="1"/>
    <col min="7710" max="7710" width="7.19921875" style="87" customWidth="1"/>
    <col min="7711" max="7711" width="1.8984375" style="87" customWidth="1"/>
    <col min="7712" max="7712" width="11.5" style="87" customWidth="1"/>
    <col min="7713" max="7713" width="7.59765625" style="87" customWidth="1"/>
    <col min="7714" max="7714" width="8.8984375" style="87" customWidth="1"/>
    <col min="7715" max="7715" width="8.3984375" style="87" customWidth="1"/>
    <col min="7716" max="7716" width="3.09765625" style="87" customWidth="1"/>
    <col min="7717" max="7717" width="12" style="87" customWidth="1"/>
    <col min="7718" max="7718" width="7.69921875" style="87" customWidth="1"/>
    <col min="7719" max="7719" width="8.3984375" style="87" customWidth="1"/>
    <col min="7720" max="7720" width="8.59765625" style="87" customWidth="1"/>
    <col min="7721" max="7721" width="3.09765625" style="87" customWidth="1"/>
    <col min="7722" max="7722" width="11" style="87" customWidth="1"/>
    <col min="7723" max="7723" width="8.69921875" style="87" customWidth="1"/>
    <col min="7724" max="7724" width="8.59765625" style="87" customWidth="1"/>
    <col min="7725" max="7725" width="8.69921875" style="87" customWidth="1"/>
    <col min="7726" max="7726" width="2.59765625" style="87" customWidth="1"/>
    <col min="7727" max="7727" width="10.5" style="87" customWidth="1"/>
    <col min="7728" max="7728" width="6.3984375" style="87" customWidth="1"/>
    <col min="7729" max="7729" width="7.8984375" style="87" customWidth="1"/>
    <col min="7730" max="7730" width="8" style="87" customWidth="1"/>
    <col min="7731" max="7731" width="2.5" style="87" customWidth="1"/>
    <col min="7732" max="7732" width="10.3984375" style="87" customWidth="1"/>
    <col min="7733" max="7733" width="7.5" style="87" customWidth="1"/>
    <col min="7734" max="7734" width="7" style="87" customWidth="1"/>
    <col min="7735" max="7735" width="7.69921875" style="87" customWidth="1"/>
    <col min="7736" max="7736" width="2.09765625" style="87" customWidth="1"/>
    <col min="7737" max="7737" width="10.09765625" style="87" bestFit="1" customWidth="1"/>
    <col min="7738" max="7738" width="6.09765625" style="87" bestFit="1" customWidth="1"/>
    <col min="7739" max="7739" width="7.3984375" style="87" customWidth="1"/>
    <col min="7740" max="7740" width="7" style="87" customWidth="1"/>
    <col min="7741" max="7936" width="11" style="87"/>
    <col min="7937" max="7937" width="27.8984375" style="87" customWidth="1"/>
    <col min="7938" max="7938" width="11.19921875" style="87" customWidth="1"/>
    <col min="7939" max="7939" width="7.59765625" style="87" customWidth="1"/>
    <col min="7940" max="7940" width="7.69921875" style="87" customWidth="1"/>
    <col min="7941" max="7941" width="7.3984375" style="87" customWidth="1"/>
    <col min="7942" max="7942" width="1.3984375" style="87" customWidth="1"/>
    <col min="7943" max="7943" width="12" style="87" customWidth="1"/>
    <col min="7944" max="7944" width="7.19921875" style="87" customWidth="1"/>
    <col min="7945" max="7945" width="7.59765625" style="87" customWidth="1"/>
    <col min="7946" max="7946" width="7.8984375" style="87" customWidth="1"/>
    <col min="7947" max="7947" width="1.3984375" style="87" customWidth="1"/>
    <col min="7948" max="7948" width="11" style="87" customWidth="1"/>
    <col min="7949" max="7949" width="8.19921875" style="87" customWidth="1"/>
    <col min="7950" max="7950" width="7.5" style="87" customWidth="1"/>
    <col min="7951" max="7951" width="7.3984375" style="87" customWidth="1"/>
    <col min="7952" max="7952" width="1.5" style="87" customWidth="1"/>
    <col min="7953" max="7953" width="11" style="87" customWidth="1"/>
    <col min="7954" max="7954" width="7" style="87" customWidth="1"/>
    <col min="7955" max="7955" width="7.59765625" style="87" customWidth="1"/>
    <col min="7956" max="7956" width="7.19921875" style="87" customWidth="1"/>
    <col min="7957" max="7957" width="1.19921875" style="87" customWidth="1"/>
    <col min="7958" max="7958" width="11.69921875" style="87" customWidth="1"/>
    <col min="7959" max="7959" width="7" style="87" customWidth="1"/>
    <col min="7960" max="7960" width="8.5" style="87" customWidth="1"/>
    <col min="7961" max="7961" width="7.3984375" style="87" customWidth="1"/>
    <col min="7962" max="7962" width="1.59765625" style="87" customWidth="1"/>
    <col min="7963" max="7963" width="10.5" style="87" customWidth="1"/>
    <col min="7964" max="7964" width="7" style="87" customWidth="1"/>
    <col min="7965" max="7965" width="6.19921875" style="87" customWidth="1"/>
    <col min="7966" max="7966" width="7.19921875" style="87" customWidth="1"/>
    <col min="7967" max="7967" width="1.8984375" style="87" customWidth="1"/>
    <col min="7968" max="7968" width="11.5" style="87" customWidth="1"/>
    <col min="7969" max="7969" width="7.59765625" style="87" customWidth="1"/>
    <col min="7970" max="7970" width="8.8984375" style="87" customWidth="1"/>
    <col min="7971" max="7971" width="8.3984375" style="87" customWidth="1"/>
    <col min="7972" max="7972" width="3.09765625" style="87" customWidth="1"/>
    <col min="7973" max="7973" width="12" style="87" customWidth="1"/>
    <col min="7974" max="7974" width="7.69921875" style="87" customWidth="1"/>
    <col min="7975" max="7975" width="8.3984375" style="87" customWidth="1"/>
    <col min="7976" max="7976" width="8.59765625" style="87" customWidth="1"/>
    <col min="7977" max="7977" width="3.09765625" style="87" customWidth="1"/>
    <col min="7978" max="7978" width="11" style="87" customWidth="1"/>
    <col min="7979" max="7979" width="8.69921875" style="87" customWidth="1"/>
    <col min="7980" max="7980" width="8.59765625" style="87" customWidth="1"/>
    <col min="7981" max="7981" width="8.69921875" style="87" customWidth="1"/>
    <col min="7982" max="7982" width="2.59765625" style="87" customWidth="1"/>
    <col min="7983" max="7983" width="10.5" style="87" customWidth="1"/>
    <col min="7984" max="7984" width="6.3984375" style="87" customWidth="1"/>
    <col min="7985" max="7985" width="7.8984375" style="87" customWidth="1"/>
    <col min="7986" max="7986" width="8" style="87" customWidth="1"/>
    <col min="7987" max="7987" width="2.5" style="87" customWidth="1"/>
    <col min="7988" max="7988" width="10.3984375" style="87" customWidth="1"/>
    <col min="7989" max="7989" width="7.5" style="87" customWidth="1"/>
    <col min="7990" max="7990" width="7" style="87" customWidth="1"/>
    <col min="7991" max="7991" width="7.69921875" style="87" customWidth="1"/>
    <col min="7992" max="7992" width="2.09765625" style="87" customWidth="1"/>
    <col min="7993" max="7993" width="10.09765625" style="87" bestFit="1" customWidth="1"/>
    <col min="7994" max="7994" width="6.09765625" style="87" bestFit="1" customWidth="1"/>
    <col min="7995" max="7995" width="7.3984375" style="87" customWidth="1"/>
    <col min="7996" max="7996" width="7" style="87" customWidth="1"/>
    <col min="7997" max="8192" width="11" style="87"/>
    <col min="8193" max="8193" width="27.8984375" style="87" customWidth="1"/>
    <col min="8194" max="8194" width="11.19921875" style="87" customWidth="1"/>
    <col min="8195" max="8195" width="7.59765625" style="87" customWidth="1"/>
    <col min="8196" max="8196" width="7.69921875" style="87" customWidth="1"/>
    <col min="8197" max="8197" width="7.3984375" style="87" customWidth="1"/>
    <col min="8198" max="8198" width="1.3984375" style="87" customWidth="1"/>
    <col min="8199" max="8199" width="12" style="87" customWidth="1"/>
    <col min="8200" max="8200" width="7.19921875" style="87" customWidth="1"/>
    <col min="8201" max="8201" width="7.59765625" style="87" customWidth="1"/>
    <col min="8202" max="8202" width="7.8984375" style="87" customWidth="1"/>
    <col min="8203" max="8203" width="1.3984375" style="87" customWidth="1"/>
    <col min="8204" max="8204" width="11" style="87" customWidth="1"/>
    <col min="8205" max="8205" width="8.19921875" style="87" customWidth="1"/>
    <col min="8206" max="8206" width="7.5" style="87" customWidth="1"/>
    <col min="8207" max="8207" width="7.3984375" style="87" customWidth="1"/>
    <col min="8208" max="8208" width="1.5" style="87" customWidth="1"/>
    <col min="8209" max="8209" width="11" style="87" customWidth="1"/>
    <col min="8210" max="8210" width="7" style="87" customWidth="1"/>
    <col min="8211" max="8211" width="7.59765625" style="87" customWidth="1"/>
    <col min="8212" max="8212" width="7.19921875" style="87" customWidth="1"/>
    <col min="8213" max="8213" width="1.19921875" style="87" customWidth="1"/>
    <col min="8214" max="8214" width="11.69921875" style="87" customWidth="1"/>
    <col min="8215" max="8215" width="7" style="87" customWidth="1"/>
    <col min="8216" max="8216" width="8.5" style="87" customWidth="1"/>
    <col min="8217" max="8217" width="7.3984375" style="87" customWidth="1"/>
    <col min="8218" max="8218" width="1.59765625" style="87" customWidth="1"/>
    <col min="8219" max="8219" width="10.5" style="87" customWidth="1"/>
    <col min="8220" max="8220" width="7" style="87" customWidth="1"/>
    <col min="8221" max="8221" width="6.19921875" style="87" customWidth="1"/>
    <col min="8222" max="8222" width="7.19921875" style="87" customWidth="1"/>
    <col min="8223" max="8223" width="1.8984375" style="87" customWidth="1"/>
    <col min="8224" max="8224" width="11.5" style="87" customWidth="1"/>
    <col min="8225" max="8225" width="7.59765625" style="87" customWidth="1"/>
    <col min="8226" max="8226" width="8.8984375" style="87" customWidth="1"/>
    <col min="8227" max="8227" width="8.3984375" style="87" customWidth="1"/>
    <col min="8228" max="8228" width="3.09765625" style="87" customWidth="1"/>
    <col min="8229" max="8229" width="12" style="87" customWidth="1"/>
    <col min="8230" max="8230" width="7.69921875" style="87" customWidth="1"/>
    <col min="8231" max="8231" width="8.3984375" style="87" customWidth="1"/>
    <col min="8232" max="8232" width="8.59765625" style="87" customWidth="1"/>
    <col min="8233" max="8233" width="3.09765625" style="87" customWidth="1"/>
    <col min="8234" max="8234" width="11" style="87" customWidth="1"/>
    <col min="8235" max="8235" width="8.69921875" style="87" customWidth="1"/>
    <col min="8236" max="8236" width="8.59765625" style="87" customWidth="1"/>
    <col min="8237" max="8237" width="8.69921875" style="87" customWidth="1"/>
    <col min="8238" max="8238" width="2.59765625" style="87" customWidth="1"/>
    <col min="8239" max="8239" width="10.5" style="87" customWidth="1"/>
    <col min="8240" max="8240" width="6.3984375" style="87" customWidth="1"/>
    <col min="8241" max="8241" width="7.8984375" style="87" customWidth="1"/>
    <col min="8242" max="8242" width="8" style="87" customWidth="1"/>
    <col min="8243" max="8243" width="2.5" style="87" customWidth="1"/>
    <col min="8244" max="8244" width="10.3984375" style="87" customWidth="1"/>
    <col min="8245" max="8245" width="7.5" style="87" customWidth="1"/>
    <col min="8246" max="8246" width="7" style="87" customWidth="1"/>
    <col min="8247" max="8247" width="7.69921875" style="87" customWidth="1"/>
    <col min="8248" max="8248" width="2.09765625" style="87" customWidth="1"/>
    <col min="8249" max="8249" width="10.09765625" style="87" bestFit="1" customWidth="1"/>
    <col min="8250" max="8250" width="6.09765625" style="87" bestFit="1" customWidth="1"/>
    <col min="8251" max="8251" width="7.3984375" style="87" customWidth="1"/>
    <col min="8252" max="8252" width="7" style="87" customWidth="1"/>
    <col min="8253" max="8448" width="11" style="87"/>
    <col min="8449" max="8449" width="27.8984375" style="87" customWidth="1"/>
    <col min="8450" max="8450" width="11.19921875" style="87" customWidth="1"/>
    <col min="8451" max="8451" width="7.59765625" style="87" customWidth="1"/>
    <col min="8452" max="8452" width="7.69921875" style="87" customWidth="1"/>
    <col min="8453" max="8453" width="7.3984375" style="87" customWidth="1"/>
    <col min="8454" max="8454" width="1.3984375" style="87" customWidth="1"/>
    <col min="8455" max="8455" width="12" style="87" customWidth="1"/>
    <col min="8456" max="8456" width="7.19921875" style="87" customWidth="1"/>
    <col min="8457" max="8457" width="7.59765625" style="87" customWidth="1"/>
    <col min="8458" max="8458" width="7.8984375" style="87" customWidth="1"/>
    <col min="8459" max="8459" width="1.3984375" style="87" customWidth="1"/>
    <col min="8460" max="8460" width="11" style="87" customWidth="1"/>
    <col min="8461" max="8461" width="8.19921875" style="87" customWidth="1"/>
    <col min="8462" max="8462" width="7.5" style="87" customWidth="1"/>
    <col min="8463" max="8463" width="7.3984375" style="87" customWidth="1"/>
    <col min="8464" max="8464" width="1.5" style="87" customWidth="1"/>
    <col min="8465" max="8465" width="11" style="87" customWidth="1"/>
    <col min="8466" max="8466" width="7" style="87" customWidth="1"/>
    <col min="8467" max="8467" width="7.59765625" style="87" customWidth="1"/>
    <col min="8468" max="8468" width="7.19921875" style="87" customWidth="1"/>
    <col min="8469" max="8469" width="1.19921875" style="87" customWidth="1"/>
    <col min="8470" max="8470" width="11.69921875" style="87" customWidth="1"/>
    <col min="8471" max="8471" width="7" style="87" customWidth="1"/>
    <col min="8472" max="8472" width="8.5" style="87" customWidth="1"/>
    <col min="8473" max="8473" width="7.3984375" style="87" customWidth="1"/>
    <col min="8474" max="8474" width="1.59765625" style="87" customWidth="1"/>
    <col min="8475" max="8475" width="10.5" style="87" customWidth="1"/>
    <col min="8476" max="8476" width="7" style="87" customWidth="1"/>
    <col min="8477" max="8477" width="6.19921875" style="87" customWidth="1"/>
    <col min="8478" max="8478" width="7.19921875" style="87" customWidth="1"/>
    <col min="8479" max="8479" width="1.8984375" style="87" customWidth="1"/>
    <col min="8480" max="8480" width="11.5" style="87" customWidth="1"/>
    <col min="8481" max="8481" width="7.59765625" style="87" customWidth="1"/>
    <col min="8482" max="8482" width="8.8984375" style="87" customWidth="1"/>
    <col min="8483" max="8483" width="8.3984375" style="87" customWidth="1"/>
    <col min="8484" max="8484" width="3.09765625" style="87" customWidth="1"/>
    <col min="8485" max="8485" width="12" style="87" customWidth="1"/>
    <col min="8486" max="8486" width="7.69921875" style="87" customWidth="1"/>
    <col min="8487" max="8487" width="8.3984375" style="87" customWidth="1"/>
    <col min="8488" max="8488" width="8.59765625" style="87" customWidth="1"/>
    <col min="8489" max="8489" width="3.09765625" style="87" customWidth="1"/>
    <col min="8490" max="8490" width="11" style="87" customWidth="1"/>
    <col min="8491" max="8491" width="8.69921875" style="87" customWidth="1"/>
    <col min="8492" max="8492" width="8.59765625" style="87" customWidth="1"/>
    <col min="8493" max="8493" width="8.69921875" style="87" customWidth="1"/>
    <col min="8494" max="8494" width="2.59765625" style="87" customWidth="1"/>
    <col min="8495" max="8495" width="10.5" style="87" customWidth="1"/>
    <col min="8496" max="8496" width="6.3984375" style="87" customWidth="1"/>
    <col min="8497" max="8497" width="7.8984375" style="87" customWidth="1"/>
    <col min="8498" max="8498" width="8" style="87" customWidth="1"/>
    <col min="8499" max="8499" width="2.5" style="87" customWidth="1"/>
    <col min="8500" max="8500" width="10.3984375" style="87" customWidth="1"/>
    <col min="8501" max="8501" width="7.5" style="87" customWidth="1"/>
    <col min="8502" max="8502" width="7" style="87" customWidth="1"/>
    <col min="8503" max="8503" width="7.69921875" style="87" customWidth="1"/>
    <col min="8504" max="8504" width="2.09765625" style="87" customWidth="1"/>
    <col min="8505" max="8505" width="10.09765625" style="87" bestFit="1" customWidth="1"/>
    <col min="8506" max="8506" width="6.09765625" style="87" bestFit="1" customWidth="1"/>
    <col min="8507" max="8507" width="7.3984375" style="87" customWidth="1"/>
    <col min="8508" max="8508" width="7" style="87" customWidth="1"/>
    <col min="8509" max="8704" width="11" style="87"/>
    <col min="8705" max="8705" width="27.8984375" style="87" customWidth="1"/>
    <col min="8706" max="8706" width="11.19921875" style="87" customWidth="1"/>
    <col min="8707" max="8707" width="7.59765625" style="87" customWidth="1"/>
    <col min="8708" max="8708" width="7.69921875" style="87" customWidth="1"/>
    <col min="8709" max="8709" width="7.3984375" style="87" customWidth="1"/>
    <col min="8710" max="8710" width="1.3984375" style="87" customWidth="1"/>
    <col min="8711" max="8711" width="12" style="87" customWidth="1"/>
    <col min="8712" max="8712" width="7.19921875" style="87" customWidth="1"/>
    <col min="8713" max="8713" width="7.59765625" style="87" customWidth="1"/>
    <col min="8714" max="8714" width="7.8984375" style="87" customWidth="1"/>
    <col min="8715" max="8715" width="1.3984375" style="87" customWidth="1"/>
    <col min="8716" max="8716" width="11" style="87" customWidth="1"/>
    <col min="8717" max="8717" width="8.19921875" style="87" customWidth="1"/>
    <col min="8718" max="8718" width="7.5" style="87" customWidth="1"/>
    <col min="8719" max="8719" width="7.3984375" style="87" customWidth="1"/>
    <col min="8720" max="8720" width="1.5" style="87" customWidth="1"/>
    <col min="8721" max="8721" width="11" style="87" customWidth="1"/>
    <col min="8722" max="8722" width="7" style="87" customWidth="1"/>
    <col min="8723" max="8723" width="7.59765625" style="87" customWidth="1"/>
    <col min="8724" max="8724" width="7.19921875" style="87" customWidth="1"/>
    <col min="8725" max="8725" width="1.19921875" style="87" customWidth="1"/>
    <col min="8726" max="8726" width="11.69921875" style="87" customWidth="1"/>
    <col min="8727" max="8727" width="7" style="87" customWidth="1"/>
    <col min="8728" max="8728" width="8.5" style="87" customWidth="1"/>
    <col min="8729" max="8729" width="7.3984375" style="87" customWidth="1"/>
    <col min="8730" max="8730" width="1.59765625" style="87" customWidth="1"/>
    <col min="8731" max="8731" width="10.5" style="87" customWidth="1"/>
    <col min="8732" max="8732" width="7" style="87" customWidth="1"/>
    <col min="8733" max="8733" width="6.19921875" style="87" customWidth="1"/>
    <col min="8734" max="8734" width="7.19921875" style="87" customWidth="1"/>
    <col min="8735" max="8735" width="1.8984375" style="87" customWidth="1"/>
    <col min="8736" max="8736" width="11.5" style="87" customWidth="1"/>
    <col min="8737" max="8737" width="7.59765625" style="87" customWidth="1"/>
    <col min="8738" max="8738" width="8.8984375" style="87" customWidth="1"/>
    <col min="8739" max="8739" width="8.3984375" style="87" customWidth="1"/>
    <col min="8740" max="8740" width="3.09765625" style="87" customWidth="1"/>
    <col min="8741" max="8741" width="12" style="87" customWidth="1"/>
    <col min="8742" max="8742" width="7.69921875" style="87" customWidth="1"/>
    <col min="8743" max="8743" width="8.3984375" style="87" customWidth="1"/>
    <col min="8744" max="8744" width="8.59765625" style="87" customWidth="1"/>
    <col min="8745" max="8745" width="3.09765625" style="87" customWidth="1"/>
    <col min="8746" max="8746" width="11" style="87" customWidth="1"/>
    <col min="8747" max="8747" width="8.69921875" style="87" customWidth="1"/>
    <col min="8748" max="8748" width="8.59765625" style="87" customWidth="1"/>
    <col min="8749" max="8749" width="8.69921875" style="87" customWidth="1"/>
    <col min="8750" max="8750" width="2.59765625" style="87" customWidth="1"/>
    <col min="8751" max="8751" width="10.5" style="87" customWidth="1"/>
    <col min="8752" max="8752" width="6.3984375" style="87" customWidth="1"/>
    <col min="8753" max="8753" width="7.8984375" style="87" customWidth="1"/>
    <col min="8754" max="8754" width="8" style="87" customWidth="1"/>
    <col min="8755" max="8755" width="2.5" style="87" customWidth="1"/>
    <col min="8756" max="8756" width="10.3984375" style="87" customWidth="1"/>
    <col min="8757" max="8757" width="7.5" style="87" customWidth="1"/>
    <col min="8758" max="8758" width="7" style="87" customWidth="1"/>
    <col min="8759" max="8759" width="7.69921875" style="87" customWidth="1"/>
    <col min="8760" max="8760" width="2.09765625" style="87" customWidth="1"/>
    <col min="8761" max="8761" width="10.09765625" style="87" bestFit="1" customWidth="1"/>
    <col min="8762" max="8762" width="6.09765625" style="87" bestFit="1" customWidth="1"/>
    <col min="8763" max="8763" width="7.3984375" style="87" customWidth="1"/>
    <col min="8764" max="8764" width="7" style="87" customWidth="1"/>
    <col min="8765" max="8960" width="11" style="87"/>
    <col min="8961" max="8961" width="27.8984375" style="87" customWidth="1"/>
    <col min="8962" max="8962" width="11.19921875" style="87" customWidth="1"/>
    <col min="8963" max="8963" width="7.59765625" style="87" customWidth="1"/>
    <col min="8964" max="8964" width="7.69921875" style="87" customWidth="1"/>
    <col min="8965" max="8965" width="7.3984375" style="87" customWidth="1"/>
    <col min="8966" max="8966" width="1.3984375" style="87" customWidth="1"/>
    <col min="8967" max="8967" width="12" style="87" customWidth="1"/>
    <col min="8968" max="8968" width="7.19921875" style="87" customWidth="1"/>
    <col min="8969" max="8969" width="7.59765625" style="87" customWidth="1"/>
    <col min="8970" max="8970" width="7.8984375" style="87" customWidth="1"/>
    <col min="8971" max="8971" width="1.3984375" style="87" customWidth="1"/>
    <col min="8972" max="8972" width="11" style="87" customWidth="1"/>
    <col min="8973" max="8973" width="8.19921875" style="87" customWidth="1"/>
    <col min="8974" max="8974" width="7.5" style="87" customWidth="1"/>
    <col min="8975" max="8975" width="7.3984375" style="87" customWidth="1"/>
    <col min="8976" max="8976" width="1.5" style="87" customWidth="1"/>
    <col min="8977" max="8977" width="11" style="87" customWidth="1"/>
    <col min="8978" max="8978" width="7" style="87" customWidth="1"/>
    <col min="8979" max="8979" width="7.59765625" style="87" customWidth="1"/>
    <col min="8980" max="8980" width="7.19921875" style="87" customWidth="1"/>
    <col min="8981" max="8981" width="1.19921875" style="87" customWidth="1"/>
    <col min="8982" max="8982" width="11.69921875" style="87" customWidth="1"/>
    <col min="8983" max="8983" width="7" style="87" customWidth="1"/>
    <col min="8984" max="8984" width="8.5" style="87" customWidth="1"/>
    <col min="8985" max="8985" width="7.3984375" style="87" customWidth="1"/>
    <col min="8986" max="8986" width="1.59765625" style="87" customWidth="1"/>
    <col min="8987" max="8987" width="10.5" style="87" customWidth="1"/>
    <col min="8988" max="8988" width="7" style="87" customWidth="1"/>
    <col min="8989" max="8989" width="6.19921875" style="87" customWidth="1"/>
    <col min="8990" max="8990" width="7.19921875" style="87" customWidth="1"/>
    <col min="8991" max="8991" width="1.8984375" style="87" customWidth="1"/>
    <col min="8992" max="8992" width="11.5" style="87" customWidth="1"/>
    <col min="8993" max="8993" width="7.59765625" style="87" customWidth="1"/>
    <col min="8994" max="8994" width="8.8984375" style="87" customWidth="1"/>
    <col min="8995" max="8995" width="8.3984375" style="87" customWidth="1"/>
    <col min="8996" max="8996" width="3.09765625" style="87" customWidth="1"/>
    <col min="8997" max="8997" width="12" style="87" customWidth="1"/>
    <col min="8998" max="8998" width="7.69921875" style="87" customWidth="1"/>
    <col min="8999" max="8999" width="8.3984375" style="87" customWidth="1"/>
    <col min="9000" max="9000" width="8.59765625" style="87" customWidth="1"/>
    <col min="9001" max="9001" width="3.09765625" style="87" customWidth="1"/>
    <col min="9002" max="9002" width="11" style="87" customWidth="1"/>
    <col min="9003" max="9003" width="8.69921875" style="87" customWidth="1"/>
    <col min="9004" max="9004" width="8.59765625" style="87" customWidth="1"/>
    <col min="9005" max="9005" width="8.69921875" style="87" customWidth="1"/>
    <col min="9006" max="9006" width="2.59765625" style="87" customWidth="1"/>
    <col min="9007" max="9007" width="10.5" style="87" customWidth="1"/>
    <col min="9008" max="9008" width="6.3984375" style="87" customWidth="1"/>
    <col min="9009" max="9009" width="7.8984375" style="87" customWidth="1"/>
    <col min="9010" max="9010" width="8" style="87" customWidth="1"/>
    <col min="9011" max="9011" width="2.5" style="87" customWidth="1"/>
    <col min="9012" max="9012" width="10.3984375" style="87" customWidth="1"/>
    <col min="9013" max="9013" width="7.5" style="87" customWidth="1"/>
    <col min="9014" max="9014" width="7" style="87" customWidth="1"/>
    <col min="9015" max="9015" width="7.69921875" style="87" customWidth="1"/>
    <col min="9016" max="9016" width="2.09765625" style="87" customWidth="1"/>
    <col min="9017" max="9017" width="10.09765625" style="87" bestFit="1" customWidth="1"/>
    <col min="9018" max="9018" width="6.09765625" style="87" bestFit="1" customWidth="1"/>
    <col min="9019" max="9019" width="7.3984375" style="87" customWidth="1"/>
    <col min="9020" max="9020" width="7" style="87" customWidth="1"/>
    <col min="9021" max="9216" width="11" style="87"/>
    <col min="9217" max="9217" width="27.8984375" style="87" customWidth="1"/>
    <col min="9218" max="9218" width="11.19921875" style="87" customWidth="1"/>
    <col min="9219" max="9219" width="7.59765625" style="87" customWidth="1"/>
    <col min="9220" max="9220" width="7.69921875" style="87" customWidth="1"/>
    <col min="9221" max="9221" width="7.3984375" style="87" customWidth="1"/>
    <col min="9222" max="9222" width="1.3984375" style="87" customWidth="1"/>
    <col min="9223" max="9223" width="12" style="87" customWidth="1"/>
    <col min="9224" max="9224" width="7.19921875" style="87" customWidth="1"/>
    <col min="9225" max="9225" width="7.59765625" style="87" customWidth="1"/>
    <col min="9226" max="9226" width="7.8984375" style="87" customWidth="1"/>
    <col min="9227" max="9227" width="1.3984375" style="87" customWidth="1"/>
    <col min="9228" max="9228" width="11" style="87" customWidth="1"/>
    <col min="9229" max="9229" width="8.19921875" style="87" customWidth="1"/>
    <col min="9230" max="9230" width="7.5" style="87" customWidth="1"/>
    <col min="9231" max="9231" width="7.3984375" style="87" customWidth="1"/>
    <col min="9232" max="9232" width="1.5" style="87" customWidth="1"/>
    <col min="9233" max="9233" width="11" style="87" customWidth="1"/>
    <col min="9234" max="9234" width="7" style="87" customWidth="1"/>
    <col min="9235" max="9235" width="7.59765625" style="87" customWidth="1"/>
    <col min="9236" max="9236" width="7.19921875" style="87" customWidth="1"/>
    <col min="9237" max="9237" width="1.19921875" style="87" customWidth="1"/>
    <col min="9238" max="9238" width="11.69921875" style="87" customWidth="1"/>
    <col min="9239" max="9239" width="7" style="87" customWidth="1"/>
    <col min="9240" max="9240" width="8.5" style="87" customWidth="1"/>
    <col min="9241" max="9241" width="7.3984375" style="87" customWidth="1"/>
    <col min="9242" max="9242" width="1.59765625" style="87" customWidth="1"/>
    <col min="9243" max="9243" width="10.5" style="87" customWidth="1"/>
    <col min="9244" max="9244" width="7" style="87" customWidth="1"/>
    <col min="9245" max="9245" width="6.19921875" style="87" customWidth="1"/>
    <col min="9246" max="9246" width="7.19921875" style="87" customWidth="1"/>
    <col min="9247" max="9247" width="1.8984375" style="87" customWidth="1"/>
    <col min="9248" max="9248" width="11.5" style="87" customWidth="1"/>
    <col min="9249" max="9249" width="7.59765625" style="87" customWidth="1"/>
    <col min="9250" max="9250" width="8.8984375" style="87" customWidth="1"/>
    <col min="9251" max="9251" width="8.3984375" style="87" customWidth="1"/>
    <col min="9252" max="9252" width="3.09765625" style="87" customWidth="1"/>
    <col min="9253" max="9253" width="12" style="87" customWidth="1"/>
    <col min="9254" max="9254" width="7.69921875" style="87" customWidth="1"/>
    <col min="9255" max="9255" width="8.3984375" style="87" customWidth="1"/>
    <col min="9256" max="9256" width="8.59765625" style="87" customWidth="1"/>
    <col min="9257" max="9257" width="3.09765625" style="87" customWidth="1"/>
    <col min="9258" max="9258" width="11" style="87" customWidth="1"/>
    <col min="9259" max="9259" width="8.69921875" style="87" customWidth="1"/>
    <col min="9260" max="9260" width="8.59765625" style="87" customWidth="1"/>
    <col min="9261" max="9261" width="8.69921875" style="87" customWidth="1"/>
    <col min="9262" max="9262" width="2.59765625" style="87" customWidth="1"/>
    <col min="9263" max="9263" width="10.5" style="87" customWidth="1"/>
    <col min="9264" max="9264" width="6.3984375" style="87" customWidth="1"/>
    <col min="9265" max="9265" width="7.8984375" style="87" customWidth="1"/>
    <col min="9266" max="9266" width="8" style="87" customWidth="1"/>
    <col min="9267" max="9267" width="2.5" style="87" customWidth="1"/>
    <col min="9268" max="9268" width="10.3984375" style="87" customWidth="1"/>
    <col min="9269" max="9269" width="7.5" style="87" customWidth="1"/>
    <col min="9270" max="9270" width="7" style="87" customWidth="1"/>
    <col min="9271" max="9271" width="7.69921875" style="87" customWidth="1"/>
    <col min="9272" max="9272" width="2.09765625" style="87" customWidth="1"/>
    <col min="9273" max="9273" width="10.09765625" style="87" bestFit="1" customWidth="1"/>
    <col min="9274" max="9274" width="6.09765625" style="87" bestFit="1" customWidth="1"/>
    <col min="9275" max="9275" width="7.3984375" style="87" customWidth="1"/>
    <col min="9276" max="9276" width="7" style="87" customWidth="1"/>
    <col min="9277" max="9472" width="11" style="87"/>
    <col min="9473" max="9473" width="27.8984375" style="87" customWidth="1"/>
    <col min="9474" max="9474" width="11.19921875" style="87" customWidth="1"/>
    <col min="9475" max="9475" width="7.59765625" style="87" customWidth="1"/>
    <col min="9476" max="9476" width="7.69921875" style="87" customWidth="1"/>
    <col min="9477" max="9477" width="7.3984375" style="87" customWidth="1"/>
    <col min="9478" max="9478" width="1.3984375" style="87" customWidth="1"/>
    <col min="9479" max="9479" width="12" style="87" customWidth="1"/>
    <col min="9480" max="9480" width="7.19921875" style="87" customWidth="1"/>
    <col min="9481" max="9481" width="7.59765625" style="87" customWidth="1"/>
    <col min="9482" max="9482" width="7.8984375" style="87" customWidth="1"/>
    <col min="9483" max="9483" width="1.3984375" style="87" customWidth="1"/>
    <col min="9484" max="9484" width="11" style="87" customWidth="1"/>
    <col min="9485" max="9485" width="8.19921875" style="87" customWidth="1"/>
    <col min="9486" max="9486" width="7.5" style="87" customWidth="1"/>
    <col min="9487" max="9487" width="7.3984375" style="87" customWidth="1"/>
    <col min="9488" max="9488" width="1.5" style="87" customWidth="1"/>
    <col min="9489" max="9489" width="11" style="87" customWidth="1"/>
    <col min="9490" max="9490" width="7" style="87" customWidth="1"/>
    <col min="9491" max="9491" width="7.59765625" style="87" customWidth="1"/>
    <col min="9492" max="9492" width="7.19921875" style="87" customWidth="1"/>
    <col min="9493" max="9493" width="1.19921875" style="87" customWidth="1"/>
    <col min="9494" max="9494" width="11.69921875" style="87" customWidth="1"/>
    <col min="9495" max="9495" width="7" style="87" customWidth="1"/>
    <col min="9496" max="9496" width="8.5" style="87" customWidth="1"/>
    <col min="9497" max="9497" width="7.3984375" style="87" customWidth="1"/>
    <col min="9498" max="9498" width="1.59765625" style="87" customWidth="1"/>
    <col min="9499" max="9499" width="10.5" style="87" customWidth="1"/>
    <col min="9500" max="9500" width="7" style="87" customWidth="1"/>
    <col min="9501" max="9501" width="6.19921875" style="87" customWidth="1"/>
    <col min="9502" max="9502" width="7.19921875" style="87" customWidth="1"/>
    <col min="9503" max="9503" width="1.8984375" style="87" customWidth="1"/>
    <col min="9504" max="9504" width="11.5" style="87" customWidth="1"/>
    <col min="9505" max="9505" width="7.59765625" style="87" customWidth="1"/>
    <col min="9506" max="9506" width="8.8984375" style="87" customWidth="1"/>
    <col min="9507" max="9507" width="8.3984375" style="87" customWidth="1"/>
    <col min="9508" max="9508" width="3.09765625" style="87" customWidth="1"/>
    <col min="9509" max="9509" width="12" style="87" customWidth="1"/>
    <col min="9510" max="9510" width="7.69921875" style="87" customWidth="1"/>
    <col min="9511" max="9511" width="8.3984375" style="87" customWidth="1"/>
    <col min="9512" max="9512" width="8.59765625" style="87" customWidth="1"/>
    <col min="9513" max="9513" width="3.09765625" style="87" customWidth="1"/>
    <col min="9514" max="9514" width="11" style="87" customWidth="1"/>
    <col min="9515" max="9515" width="8.69921875" style="87" customWidth="1"/>
    <col min="9516" max="9516" width="8.59765625" style="87" customWidth="1"/>
    <col min="9517" max="9517" width="8.69921875" style="87" customWidth="1"/>
    <col min="9518" max="9518" width="2.59765625" style="87" customWidth="1"/>
    <col min="9519" max="9519" width="10.5" style="87" customWidth="1"/>
    <col min="9520" max="9520" width="6.3984375" style="87" customWidth="1"/>
    <col min="9521" max="9521" width="7.8984375" style="87" customWidth="1"/>
    <col min="9522" max="9522" width="8" style="87" customWidth="1"/>
    <col min="9523" max="9523" width="2.5" style="87" customWidth="1"/>
    <col min="9524" max="9524" width="10.3984375" style="87" customWidth="1"/>
    <col min="9525" max="9525" width="7.5" style="87" customWidth="1"/>
    <col min="9526" max="9526" width="7" style="87" customWidth="1"/>
    <col min="9527" max="9527" width="7.69921875" style="87" customWidth="1"/>
    <col min="9528" max="9528" width="2.09765625" style="87" customWidth="1"/>
    <col min="9529" max="9529" width="10.09765625" style="87" bestFit="1" customWidth="1"/>
    <col min="9530" max="9530" width="6.09765625" style="87" bestFit="1" customWidth="1"/>
    <col min="9531" max="9531" width="7.3984375" style="87" customWidth="1"/>
    <col min="9532" max="9532" width="7" style="87" customWidth="1"/>
    <col min="9533" max="9728" width="11" style="87"/>
    <col min="9729" max="9729" width="27.8984375" style="87" customWidth="1"/>
    <col min="9730" max="9730" width="11.19921875" style="87" customWidth="1"/>
    <col min="9731" max="9731" width="7.59765625" style="87" customWidth="1"/>
    <col min="9732" max="9732" width="7.69921875" style="87" customWidth="1"/>
    <col min="9733" max="9733" width="7.3984375" style="87" customWidth="1"/>
    <col min="9734" max="9734" width="1.3984375" style="87" customWidth="1"/>
    <col min="9735" max="9735" width="12" style="87" customWidth="1"/>
    <col min="9736" max="9736" width="7.19921875" style="87" customWidth="1"/>
    <col min="9737" max="9737" width="7.59765625" style="87" customWidth="1"/>
    <col min="9738" max="9738" width="7.8984375" style="87" customWidth="1"/>
    <col min="9739" max="9739" width="1.3984375" style="87" customWidth="1"/>
    <col min="9740" max="9740" width="11" style="87" customWidth="1"/>
    <col min="9741" max="9741" width="8.19921875" style="87" customWidth="1"/>
    <col min="9742" max="9742" width="7.5" style="87" customWidth="1"/>
    <col min="9743" max="9743" width="7.3984375" style="87" customWidth="1"/>
    <col min="9744" max="9744" width="1.5" style="87" customWidth="1"/>
    <col min="9745" max="9745" width="11" style="87" customWidth="1"/>
    <col min="9746" max="9746" width="7" style="87" customWidth="1"/>
    <col min="9747" max="9747" width="7.59765625" style="87" customWidth="1"/>
    <col min="9748" max="9748" width="7.19921875" style="87" customWidth="1"/>
    <col min="9749" max="9749" width="1.19921875" style="87" customWidth="1"/>
    <col min="9750" max="9750" width="11.69921875" style="87" customWidth="1"/>
    <col min="9751" max="9751" width="7" style="87" customWidth="1"/>
    <col min="9752" max="9752" width="8.5" style="87" customWidth="1"/>
    <col min="9753" max="9753" width="7.3984375" style="87" customWidth="1"/>
    <col min="9754" max="9754" width="1.59765625" style="87" customWidth="1"/>
    <col min="9755" max="9755" width="10.5" style="87" customWidth="1"/>
    <col min="9756" max="9756" width="7" style="87" customWidth="1"/>
    <col min="9757" max="9757" width="6.19921875" style="87" customWidth="1"/>
    <col min="9758" max="9758" width="7.19921875" style="87" customWidth="1"/>
    <col min="9759" max="9759" width="1.8984375" style="87" customWidth="1"/>
    <col min="9760" max="9760" width="11.5" style="87" customWidth="1"/>
    <col min="9761" max="9761" width="7.59765625" style="87" customWidth="1"/>
    <col min="9762" max="9762" width="8.8984375" style="87" customWidth="1"/>
    <col min="9763" max="9763" width="8.3984375" style="87" customWidth="1"/>
    <col min="9764" max="9764" width="3.09765625" style="87" customWidth="1"/>
    <col min="9765" max="9765" width="12" style="87" customWidth="1"/>
    <col min="9766" max="9766" width="7.69921875" style="87" customWidth="1"/>
    <col min="9767" max="9767" width="8.3984375" style="87" customWidth="1"/>
    <col min="9768" max="9768" width="8.59765625" style="87" customWidth="1"/>
    <col min="9769" max="9769" width="3.09765625" style="87" customWidth="1"/>
    <col min="9770" max="9770" width="11" style="87" customWidth="1"/>
    <col min="9771" max="9771" width="8.69921875" style="87" customWidth="1"/>
    <col min="9772" max="9772" width="8.59765625" style="87" customWidth="1"/>
    <col min="9773" max="9773" width="8.69921875" style="87" customWidth="1"/>
    <col min="9774" max="9774" width="2.59765625" style="87" customWidth="1"/>
    <col min="9775" max="9775" width="10.5" style="87" customWidth="1"/>
    <col min="9776" max="9776" width="6.3984375" style="87" customWidth="1"/>
    <col min="9777" max="9777" width="7.8984375" style="87" customWidth="1"/>
    <col min="9778" max="9778" width="8" style="87" customWidth="1"/>
    <col min="9779" max="9779" width="2.5" style="87" customWidth="1"/>
    <col min="9780" max="9780" width="10.3984375" style="87" customWidth="1"/>
    <col min="9781" max="9781" width="7.5" style="87" customWidth="1"/>
    <col min="9782" max="9782" width="7" style="87" customWidth="1"/>
    <col min="9783" max="9783" width="7.69921875" style="87" customWidth="1"/>
    <col min="9784" max="9784" width="2.09765625" style="87" customWidth="1"/>
    <col min="9785" max="9785" width="10.09765625" style="87" bestFit="1" customWidth="1"/>
    <col min="9786" max="9786" width="6.09765625" style="87" bestFit="1" customWidth="1"/>
    <col min="9787" max="9787" width="7.3984375" style="87" customWidth="1"/>
    <col min="9788" max="9788" width="7" style="87" customWidth="1"/>
    <col min="9789" max="9984" width="11" style="87"/>
    <col min="9985" max="9985" width="27.8984375" style="87" customWidth="1"/>
    <col min="9986" max="9986" width="11.19921875" style="87" customWidth="1"/>
    <col min="9987" max="9987" width="7.59765625" style="87" customWidth="1"/>
    <col min="9988" max="9988" width="7.69921875" style="87" customWidth="1"/>
    <col min="9989" max="9989" width="7.3984375" style="87" customWidth="1"/>
    <col min="9990" max="9990" width="1.3984375" style="87" customWidth="1"/>
    <col min="9991" max="9991" width="12" style="87" customWidth="1"/>
    <col min="9992" max="9992" width="7.19921875" style="87" customWidth="1"/>
    <col min="9993" max="9993" width="7.59765625" style="87" customWidth="1"/>
    <col min="9994" max="9994" width="7.8984375" style="87" customWidth="1"/>
    <col min="9995" max="9995" width="1.3984375" style="87" customWidth="1"/>
    <col min="9996" max="9996" width="11" style="87" customWidth="1"/>
    <col min="9997" max="9997" width="8.19921875" style="87" customWidth="1"/>
    <col min="9998" max="9998" width="7.5" style="87" customWidth="1"/>
    <col min="9999" max="9999" width="7.3984375" style="87" customWidth="1"/>
    <col min="10000" max="10000" width="1.5" style="87" customWidth="1"/>
    <col min="10001" max="10001" width="11" style="87" customWidth="1"/>
    <col min="10002" max="10002" width="7" style="87" customWidth="1"/>
    <col min="10003" max="10003" width="7.59765625" style="87" customWidth="1"/>
    <col min="10004" max="10004" width="7.19921875" style="87" customWidth="1"/>
    <col min="10005" max="10005" width="1.19921875" style="87" customWidth="1"/>
    <col min="10006" max="10006" width="11.69921875" style="87" customWidth="1"/>
    <col min="10007" max="10007" width="7" style="87" customWidth="1"/>
    <col min="10008" max="10008" width="8.5" style="87" customWidth="1"/>
    <col min="10009" max="10009" width="7.3984375" style="87" customWidth="1"/>
    <col min="10010" max="10010" width="1.59765625" style="87" customWidth="1"/>
    <col min="10011" max="10011" width="10.5" style="87" customWidth="1"/>
    <col min="10012" max="10012" width="7" style="87" customWidth="1"/>
    <col min="10013" max="10013" width="6.19921875" style="87" customWidth="1"/>
    <col min="10014" max="10014" width="7.19921875" style="87" customWidth="1"/>
    <col min="10015" max="10015" width="1.8984375" style="87" customWidth="1"/>
    <col min="10016" max="10016" width="11.5" style="87" customWidth="1"/>
    <col min="10017" max="10017" width="7.59765625" style="87" customWidth="1"/>
    <col min="10018" max="10018" width="8.8984375" style="87" customWidth="1"/>
    <col min="10019" max="10019" width="8.3984375" style="87" customWidth="1"/>
    <col min="10020" max="10020" width="3.09765625" style="87" customWidth="1"/>
    <col min="10021" max="10021" width="12" style="87" customWidth="1"/>
    <col min="10022" max="10022" width="7.69921875" style="87" customWidth="1"/>
    <col min="10023" max="10023" width="8.3984375" style="87" customWidth="1"/>
    <col min="10024" max="10024" width="8.59765625" style="87" customWidth="1"/>
    <col min="10025" max="10025" width="3.09765625" style="87" customWidth="1"/>
    <col min="10026" max="10026" width="11" style="87" customWidth="1"/>
    <col min="10027" max="10027" width="8.69921875" style="87" customWidth="1"/>
    <col min="10028" max="10028" width="8.59765625" style="87" customWidth="1"/>
    <col min="10029" max="10029" width="8.69921875" style="87" customWidth="1"/>
    <col min="10030" max="10030" width="2.59765625" style="87" customWidth="1"/>
    <col min="10031" max="10031" width="10.5" style="87" customWidth="1"/>
    <col min="10032" max="10032" width="6.3984375" style="87" customWidth="1"/>
    <col min="10033" max="10033" width="7.8984375" style="87" customWidth="1"/>
    <col min="10034" max="10034" width="8" style="87" customWidth="1"/>
    <col min="10035" max="10035" width="2.5" style="87" customWidth="1"/>
    <col min="10036" max="10036" width="10.3984375" style="87" customWidth="1"/>
    <col min="10037" max="10037" width="7.5" style="87" customWidth="1"/>
    <col min="10038" max="10038" width="7" style="87" customWidth="1"/>
    <col min="10039" max="10039" width="7.69921875" style="87" customWidth="1"/>
    <col min="10040" max="10040" width="2.09765625" style="87" customWidth="1"/>
    <col min="10041" max="10041" width="10.09765625" style="87" bestFit="1" customWidth="1"/>
    <col min="10042" max="10042" width="6.09765625" style="87" bestFit="1" customWidth="1"/>
    <col min="10043" max="10043" width="7.3984375" style="87" customWidth="1"/>
    <col min="10044" max="10044" width="7" style="87" customWidth="1"/>
    <col min="10045" max="10240" width="11" style="87"/>
    <col min="10241" max="10241" width="27.8984375" style="87" customWidth="1"/>
    <col min="10242" max="10242" width="11.19921875" style="87" customWidth="1"/>
    <col min="10243" max="10243" width="7.59765625" style="87" customWidth="1"/>
    <col min="10244" max="10244" width="7.69921875" style="87" customWidth="1"/>
    <col min="10245" max="10245" width="7.3984375" style="87" customWidth="1"/>
    <col min="10246" max="10246" width="1.3984375" style="87" customWidth="1"/>
    <col min="10247" max="10247" width="12" style="87" customWidth="1"/>
    <col min="10248" max="10248" width="7.19921875" style="87" customWidth="1"/>
    <col min="10249" max="10249" width="7.59765625" style="87" customWidth="1"/>
    <col min="10250" max="10250" width="7.8984375" style="87" customWidth="1"/>
    <col min="10251" max="10251" width="1.3984375" style="87" customWidth="1"/>
    <col min="10252" max="10252" width="11" style="87" customWidth="1"/>
    <col min="10253" max="10253" width="8.19921875" style="87" customWidth="1"/>
    <col min="10254" max="10254" width="7.5" style="87" customWidth="1"/>
    <col min="10255" max="10255" width="7.3984375" style="87" customWidth="1"/>
    <col min="10256" max="10256" width="1.5" style="87" customWidth="1"/>
    <col min="10257" max="10257" width="11" style="87" customWidth="1"/>
    <col min="10258" max="10258" width="7" style="87" customWidth="1"/>
    <col min="10259" max="10259" width="7.59765625" style="87" customWidth="1"/>
    <col min="10260" max="10260" width="7.19921875" style="87" customWidth="1"/>
    <col min="10261" max="10261" width="1.19921875" style="87" customWidth="1"/>
    <col min="10262" max="10262" width="11.69921875" style="87" customWidth="1"/>
    <col min="10263" max="10263" width="7" style="87" customWidth="1"/>
    <col min="10264" max="10264" width="8.5" style="87" customWidth="1"/>
    <col min="10265" max="10265" width="7.3984375" style="87" customWidth="1"/>
    <col min="10266" max="10266" width="1.59765625" style="87" customWidth="1"/>
    <col min="10267" max="10267" width="10.5" style="87" customWidth="1"/>
    <col min="10268" max="10268" width="7" style="87" customWidth="1"/>
    <col min="10269" max="10269" width="6.19921875" style="87" customWidth="1"/>
    <col min="10270" max="10270" width="7.19921875" style="87" customWidth="1"/>
    <col min="10271" max="10271" width="1.8984375" style="87" customWidth="1"/>
    <col min="10272" max="10272" width="11.5" style="87" customWidth="1"/>
    <col min="10273" max="10273" width="7.59765625" style="87" customWidth="1"/>
    <col min="10274" max="10274" width="8.8984375" style="87" customWidth="1"/>
    <col min="10275" max="10275" width="8.3984375" style="87" customWidth="1"/>
    <col min="10276" max="10276" width="3.09765625" style="87" customWidth="1"/>
    <col min="10277" max="10277" width="12" style="87" customWidth="1"/>
    <col min="10278" max="10278" width="7.69921875" style="87" customWidth="1"/>
    <col min="10279" max="10279" width="8.3984375" style="87" customWidth="1"/>
    <col min="10280" max="10280" width="8.59765625" style="87" customWidth="1"/>
    <col min="10281" max="10281" width="3.09765625" style="87" customWidth="1"/>
    <col min="10282" max="10282" width="11" style="87" customWidth="1"/>
    <col min="10283" max="10283" width="8.69921875" style="87" customWidth="1"/>
    <col min="10284" max="10284" width="8.59765625" style="87" customWidth="1"/>
    <col min="10285" max="10285" width="8.69921875" style="87" customWidth="1"/>
    <col min="10286" max="10286" width="2.59765625" style="87" customWidth="1"/>
    <col min="10287" max="10287" width="10.5" style="87" customWidth="1"/>
    <col min="10288" max="10288" width="6.3984375" style="87" customWidth="1"/>
    <col min="10289" max="10289" width="7.8984375" style="87" customWidth="1"/>
    <col min="10290" max="10290" width="8" style="87" customWidth="1"/>
    <col min="10291" max="10291" width="2.5" style="87" customWidth="1"/>
    <col min="10292" max="10292" width="10.3984375" style="87" customWidth="1"/>
    <col min="10293" max="10293" width="7.5" style="87" customWidth="1"/>
    <col min="10294" max="10294" width="7" style="87" customWidth="1"/>
    <col min="10295" max="10295" width="7.69921875" style="87" customWidth="1"/>
    <col min="10296" max="10296" width="2.09765625" style="87" customWidth="1"/>
    <col min="10297" max="10297" width="10.09765625" style="87" bestFit="1" customWidth="1"/>
    <col min="10298" max="10298" width="6.09765625" style="87" bestFit="1" customWidth="1"/>
    <col min="10299" max="10299" width="7.3984375" style="87" customWidth="1"/>
    <col min="10300" max="10300" width="7" style="87" customWidth="1"/>
    <col min="10301" max="10496" width="11" style="87"/>
    <col min="10497" max="10497" width="27.8984375" style="87" customWidth="1"/>
    <col min="10498" max="10498" width="11.19921875" style="87" customWidth="1"/>
    <col min="10499" max="10499" width="7.59765625" style="87" customWidth="1"/>
    <col min="10500" max="10500" width="7.69921875" style="87" customWidth="1"/>
    <col min="10501" max="10501" width="7.3984375" style="87" customWidth="1"/>
    <col min="10502" max="10502" width="1.3984375" style="87" customWidth="1"/>
    <col min="10503" max="10503" width="12" style="87" customWidth="1"/>
    <col min="10504" max="10504" width="7.19921875" style="87" customWidth="1"/>
    <col min="10505" max="10505" width="7.59765625" style="87" customWidth="1"/>
    <col min="10506" max="10506" width="7.8984375" style="87" customWidth="1"/>
    <col min="10507" max="10507" width="1.3984375" style="87" customWidth="1"/>
    <col min="10508" max="10508" width="11" style="87" customWidth="1"/>
    <col min="10509" max="10509" width="8.19921875" style="87" customWidth="1"/>
    <col min="10510" max="10510" width="7.5" style="87" customWidth="1"/>
    <col min="10511" max="10511" width="7.3984375" style="87" customWidth="1"/>
    <col min="10512" max="10512" width="1.5" style="87" customWidth="1"/>
    <col min="10513" max="10513" width="11" style="87" customWidth="1"/>
    <col min="10514" max="10514" width="7" style="87" customWidth="1"/>
    <col min="10515" max="10515" width="7.59765625" style="87" customWidth="1"/>
    <col min="10516" max="10516" width="7.19921875" style="87" customWidth="1"/>
    <col min="10517" max="10517" width="1.19921875" style="87" customWidth="1"/>
    <col min="10518" max="10518" width="11.69921875" style="87" customWidth="1"/>
    <col min="10519" max="10519" width="7" style="87" customWidth="1"/>
    <col min="10520" max="10520" width="8.5" style="87" customWidth="1"/>
    <col min="10521" max="10521" width="7.3984375" style="87" customWidth="1"/>
    <col min="10522" max="10522" width="1.59765625" style="87" customWidth="1"/>
    <col min="10523" max="10523" width="10.5" style="87" customWidth="1"/>
    <col min="10524" max="10524" width="7" style="87" customWidth="1"/>
    <col min="10525" max="10525" width="6.19921875" style="87" customWidth="1"/>
    <col min="10526" max="10526" width="7.19921875" style="87" customWidth="1"/>
    <col min="10527" max="10527" width="1.8984375" style="87" customWidth="1"/>
    <col min="10528" max="10528" width="11.5" style="87" customWidth="1"/>
    <col min="10529" max="10529" width="7.59765625" style="87" customWidth="1"/>
    <col min="10530" max="10530" width="8.8984375" style="87" customWidth="1"/>
    <col min="10531" max="10531" width="8.3984375" style="87" customWidth="1"/>
    <col min="10532" max="10532" width="3.09765625" style="87" customWidth="1"/>
    <col min="10533" max="10533" width="12" style="87" customWidth="1"/>
    <col min="10534" max="10534" width="7.69921875" style="87" customWidth="1"/>
    <col min="10535" max="10535" width="8.3984375" style="87" customWidth="1"/>
    <col min="10536" max="10536" width="8.59765625" style="87" customWidth="1"/>
    <col min="10537" max="10537" width="3.09765625" style="87" customWidth="1"/>
    <col min="10538" max="10538" width="11" style="87" customWidth="1"/>
    <col min="10539" max="10539" width="8.69921875" style="87" customWidth="1"/>
    <col min="10540" max="10540" width="8.59765625" style="87" customWidth="1"/>
    <col min="10541" max="10541" width="8.69921875" style="87" customWidth="1"/>
    <col min="10542" max="10542" width="2.59765625" style="87" customWidth="1"/>
    <col min="10543" max="10543" width="10.5" style="87" customWidth="1"/>
    <col min="10544" max="10544" width="6.3984375" style="87" customWidth="1"/>
    <col min="10545" max="10545" width="7.8984375" style="87" customWidth="1"/>
    <col min="10546" max="10546" width="8" style="87" customWidth="1"/>
    <col min="10547" max="10547" width="2.5" style="87" customWidth="1"/>
    <col min="10548" max="10548" width="10.3984375" style="87" customWidth="1"/>
    <col min="10549" max="10549" width="7.5" style="87" customWidth="1"/>
    <col min="10550" max="10550" width="7" style="87" customWidth="1"/>
    <col min="10551" max="10551" width="7.69921875" style="87" customWidth="1"/>
    <col min="10552" max="10552" width="2.09765625" style="87" customWidth="1"/>
    <col min="10553" max="10553" width="10.09765625" style="87" bestFit="1" customWidth="1"/>
    <col min="10554" max="10554" width="6.09765625" style="87" bestFit="1" customWidth="1"/>
    <col min="10555" max="10555" width="7.3984375" style="87" customWidth="1"/>
    <col min="10556" max="10556" width="7" style="87" customWidth="1"/>
    <col min="10557" max="10752" width="11" style="87"/>
    <col min="10753" max="10753" width="27.8984375" style="87" customWidth="1"/>
    <col min="10754" max="10754" width="11.19921875" style="87" customWidth="1"/>
    <col min="10755" max="10755" width="7.59765625" style="87" customWidth="1"/>
    <col min="10756" max="10756" width="7.69921875" style="87" customWidth="1"/>
    <col min="10757" max="10757" width="7.3984375" style="87" customWidth="1"/>
    <col min="10758" max="10758" width="1.3984375" style="87" customWidth="1"/>
    <col min="10759" max="10759" width="12" style="87" customWidth="1"/>
    <col min="10760" max="10760" width="7.19921875" style="87" customWidth="1"/>
    <col min="10761" max="10761" width="7.59765625" style="87" customWidth="1"/>
    <col min="10762" max="10762" width="7.8984375" style="87" customWidth="1"/>
    <col min="10763" max="10763" width="1.3984375" style="87" customWidth="1"/>
    <col min="10764" max="10764" width="11" style="87" customWidth="1"/>
    <col min="10765" max="10765" width="8.19921875" style="87" customWidth="1"/>
    <col min="10766" max="10766" width="7.5" style="87" customWidth="1"/>
    <col min="10767" max="10767" width="7.3984375" style="87" customWidth="1"/>
    <col min="10768" max="10768" width="1.5" style="87" customWidth="1"/>
    <col min="10769" max="10769" width="11" style="87" customWidth="1"/>
    <col min="10770" max="10770" width="7" style="87" customWidth="1"/>
    <col min="10771" max="10771" width="7.59765625" style="87" customWidth="1"/>
    <col min="10772" max="10772" width="7.19921875" style="87" customWidth="1"/>
    <col min="10773" max="10773" width="1.19921875" style="87" customWidth="1"/>
    <col min="10774" max="10774" width="11.69921875" style="87" customWidth="1"/>
    <col min="10775" max="10775" width="7" style="87" customWidth="1"/>
    <col min="10776" max="10776" width="8.5" style="87" customWidth="1"/>
    <col min="10777" max="10777" width="7.3984375" style="87" customWidth="1"/>
    <col min="10778" max="10778" width="1.59765625" style="87" customWidth="1"/>
    <col min="10779" max="10779" width="10.5" style="87" customWidth="1"/>
    <col min="10780" max="10780" width="7" style="87" customWidth="1"/>
    <col min="10781" max="10781" width="6.19921875" style="87" customWidth="1"/>
    <col min="10782" max="10782" width="7.19921875" style="87" customWidth="1"/>
    <col min="10783" max="10783" width="1.8984375" style="87" customWidth="1"/>
    <col min="10784" max="10784" width="11.5" style="87" customWidth="1"/>
    <col min="10785" max="10785" width="7.59765625" style="87" customWidth="1"/>
    <col min="10786" max="10786" width="8.8984375" style="87" customWidth="1"/>
    <col min="10787" max="10787" width="8.3984375" style="87" customWidth="1"/>
    <col min="10788" max="10788" width="3.09765625" style="87" customWidth="1"/>
    <col min="10789" max="10789" width="12" style="87" customWidth="1"/>
    <col min="10790" max="10790" width="7.69921875" style="87" customWidth="1"/>
    <col min="10791" max="10791" width="8.3984375" style="87" customWidth="1"/>
    <col min="10792" max="10792" width="8.59765625" style="87" customWidth="1"/>
    <col min="10793" max="10793" width="3.09765625" style="87" customWidth="1"/>
    <col min="10794" max="10794" width="11" style="87" customWidth="1"/>
    <col min="10795" max="10795" width="8.69921875" style="87" customWidth="1"/>
    <col min="10796" max="10796" width="8.59765625" style="87" customWidth="1"/>
    <col min="10797" max="10797" width="8.69921875" style="87" customWidth="1"/>
    <col min="10798" max="10798" width="2.59765625" style="87" customWidth="1"/>
    <col min="10799" max="10799" width="10.5" style="87" customWidth="1"/>
    <col min="10800" max="10800" width="6.3984375" style="87" customWidth="1"/>
    <col min="10801" max="10801" width="7.8984375" style="87" customWidth="1"/>
    <col min="10802" max="10802" width="8" style="87" customWidth="1"/>
    <col min="10803" max="10803" width="2.5" style="87" customWidth="1"/>
    <col min="10804" max="10804" width="10.3984375" style="87" customWidth="1"/>
    <col min="10805" max="10805" width="7.5" style="87" customWidth="1"/>
    <col min="10806" max="10806" width="7" style="87" customWidth="1"/>
    <col min="10807" max="10807" width="7.69921875" style="87" customWidth="1"/>
    <col min="10808" max="10808" width="2.09765625" style="87" customWidth="1"/>
    <col min="10809" max="10809" width="10.09765625" style="87" bestFit="1" customWidth="1"/>
    <col min="10810" max="10810" width="6.09765625" style="87" bestFit="1" customWidth="1"/>
    <col min="10811" max="10811" width="7.3984375" style="87" customWidth="1"/>
    <col min="10812" max="10812" width="7" style="87" customWidth="1"/>
    <col min="10813" max="11008" width="11" style="87"/>
    <col min="11009" max="11009" width="27.8984375" style="87" customWidth="1"/>
    <col min="11010" max="11010" width="11.19921875" style="87" customWidth="1"/>
    <col min="11011" max="11011" width="7.59765625" style="87" customWidth="1"/>
    <col min="11012" max="11012" width="7.69921875" style="87" customWidth="1"/>
    <col min="11013" max="11013" width="7.3984375" style="87" customWidth="1"/>
    <col min="11014" max="11014" width="1.3984375" style="87" customWidth="1"/>
    <col min="11015" max="11015" width="12" style="87" customWidth="1"/>
    <col min="11016" max="11016" width="7.19921875" style="87" customWidth="1"/>
    <col min="11017" max="11017" width="7.59765625" style="87" customWidth="1"/>
    <col min="11018" max="11018" width="7.8984375" style="87" customWidth="1"/>
    <col min="11019" max="11019" width="1.3984375" style="87" customWidth="1"/>
    <col min="11020" max="11020" width="11" style="87" customWidth="1"/>
    <col min="11021" max="11021" width="8.19921875" style="87" customWidth="1"/>
    <col min="11022" max="11022" width="7.5" style="87" customWidth="1"/>
    <col min="11023" max="11023" width="7.3984375" style="87" customWidth="1"/>
    <col min="11024" max="11024" width="1.5" style="87" customWidth="1"/>
    <col min="11025" max="11025" width="11" style="87" customWidth="1"/>
    <col min="11026" max="11026" width="7" style="87" customWidth="1"/>
    <col min="11027" max="11027" width="7.59765625" style="87" customWidth="1"/>
    <col min="11028" max="11028" width="7.19921875" style="87" customWidth="1"/>
    <col min="11029" max="11029" width="1.19921875" style="87" customWidth="1"/>
    <col min="11030" max="11030" width="11.69921875" style="87" customWidth="1"/>
    <col min="11031" max="11031" width="7" style="87" customWidth="1"/>
    <col min="11032" max="11032" width="8.5" style="87" customWidth="1"/>
    <col min="11033" max="11033" width="7.3984375" style="87" customWidth="1"/>
    <col min="11034" max="11034" width="1.59765625" style="87" customWidth="1"/>
    <col min="11035" max="11035" width="10.5" style="87" customWidth="1"/>
    <col min="11036" max="11036" width="7" style="87" customWidth="1"/>
    <col min="11037" max="11037" width="6.19921875" style="87" customWidth="1"/>
    <col min="11038" max="11038" width="7.19921875" style="87" customWidth="1"/>
    <col min="11039" max="11039" width="1.8984375" style="87" customWidth="1"/>
    <col min="11040" max="11040" width="11.5" style="87" customWidth="1"/>
    <col min="11041" max="11041" width="7.59765625" style="87" customWidth="1"/>
    <col min="11042" max="11042" width="8.8984375" style="87" customWidth="1"/>
    <col min="11043" max="11043" width="8.3984375" style="87" customWidth="1"/>
    <col min="11044" max="11044" width="3.09765625" style="87" customWidth="1"/>
    <col min="11045" max="11045" width="12" style="87" customWidth="1"/>
    <col min="11046" max="11046" width="7.69921875" style="87" customWidth="1"/>
    <col min="11047" max="11047" width="8.3984375" style="87" customWidth="1"/>
    <col min="11048" max="11048" width="8.59765625" style="87" customWidth="1"/>
    <col min="11049" max="11049" width="3.09765625" style="87" customWidth="1"/>
    <col min="11050" max="11050" width="11" style="87" customWidth="1"/>
    <col min="11051" max="11051" width="8.69921875" style="87" customWidth="1"/>
    <col min="11052" max="11052" width="8.59765625" style="87" customWidth="1"/>
    <col min="11053" max="11053" width="8.69921875" style="87" customWidth="1"/>
    <col min="11054" max="11054" width="2.59765625" style="87" customWidth="1"/>
    <col min="11055" max="11055" width="10.5" style="87" customWidth="1"/>
    <col min="11056" max="11056" width="6.3984375" style="87" customWidth="1"/>
    <col min="11057" max="11057" width="7.8984375" style="87" customWidth="1"/>
    <col min="11058" max="11058" width="8" style="87" customWidth="1"/>
    <col min="11059" max="11059" width="2.5" style="87" customWidth="1"/>
    <col min="11060" max="11060" width="10.3984375" style="87" customWidth="1"/>
    <col min="11061" max="11061" width="7.5" style="87" customWidth="1"/>
    <col min="11062" max="11062" width="7" style="87" customWidth="1"/>
    <col min="11063" max="11063" width="7.69921875" style="87" customWidth="1"/>
    <col min="11064" max="11064" width="2.09765625" style="87" customWidth="1"/>
    <col min="11065" max="11065" width="10.09765625" style="87" bestFit="1" customWidth="1"/>
    <col min="11066" max="11066" width="6.09765625" style="87" bestFit="1" customWidth="1"/>
    <col min="11067" max="11067" width="7.3984375" style="87" customWidth="1"/>
    <col min="11068" max="11068" width="7" style="87" customWidth="1"/>
    <col min="11069" max="11264" width="11" style="87"/>
    <col min="11265" max="11265" width="27.8984375" style="87" customWidth="1"/>
    <col min="11266" max="11266" width="11.19921875" style="87" customWidth="1"/>
    <col min="11267" max="11267" width="7.59765625" style="87" customWidth="1"/>
    <col min="11268" max="11268" width="7.69921875" style="87" customWidth="1"/>
    <col min="11269" max="11269" width="7.3984375" style="87" customWidth="1"/>
    <col min="11270" max="11270" width="1.3984375" style="87" customWidth="1"/>
    <col min="11271" max="11271" width="12" style="87" customWidth="1"/>
    <col min="11272" max="11272" width="7.19921875" style="87" customWidth="1"/>
    <col min="11273" max="11273" width="7.59765625" style="87" customWidth="1"/>
    <col min="11274" max="11274" width="7.8984375" style="87" customWidth="1"/>
    <col min="11275" max="11275" width="1.3984375" style="87" customWidth="1"/>
    <col min="11276" max="11276" width="11" style="87" customWidth="1"/>
    <col min="11277" max="11277" width="8.19921875" style="87" customWidth="1"/>
    <col min="11278" max="11278" width="7.5" style="87" customWidth="1"/>
    <col min="11279" max="11279" width="7.3984375" style="87" customWidth="1"/>
    <col min="11280" max="11280" width="1.5" style="87" customWidth="1"/>
    <col min="11281" max="11281" width="11" style="87" customWidth="1"/>
    <col min="11282" max="11282" width="7" style="87" customWidth="1"/>
    <col min="11283" max="11283" width="7.59765625" style="87" customWidth="1"/>
    <col min="11284" max="11284" width="7.19921875" style="87" customWidth="1"/>
    <col min="11285" max="11285" width="1.19921875" style="87" customWidth="1"/>
    <col min="11286" max="11286" width="11.69921875" style="87" customWidth="1"/>
    <col min="11287" max="11287" width="7" style="87" customWidth="1"/>
    <col min="11288" max="11288" width="8.5" style="87" customWidth="1"/>
    <col min="11289" max="11289" width="7.3984375" style="87" customWidth="1"/>
    <col min="11290" max="11290" width="1.59765625" style="87" customWidth="1"/>
    <col min="11291" max="11291" width="10.5" style="87" customWidth="1"/>
    <col min="11292" max="11292" width="7" style="87" customWidth="1"/>
    <col min="11293" max="11293" width="6.19921875" style="87" customWidth="1"/>
    <col min="11294" max="11294" width="7.19921875" style="87" customWidth="1"/>
    <col min="11295" max="11295" width="1.8984375" style="87" customWidth="1"/>
    <col min="11296" max="11296" width="11.5" style="87" customWidth="1"/>
    <col min="11297" max="11297" width="7.59765625" style="87" customWidth="1"/>
    <col min="11298" max="11298" width="8.8984375" style="87" customWidth="1"/>
    <col min="11299" max="11299" width="8.3984375" style="87" customWidth="1"/>
    <col min="11300" max="11300" width="3.09765625" style="87" customWidth="1"/>
    <col min="11301" max="11301" width="12" style="87" customWidth="1"/>
    <col min="11302" max="11302" width="7.69921875" style="87" customWidth="1"/>
    <col min="11303" max="11303" width="8.3984375" style="87" customWidth="1"/>
    <col min="11304" max="11304" width="8.59765625" style="87" customWidth="1"/>
    <col min="11305" max="11305" width="3.09765625" style="87" customWidth="1"/>
    <col min="11306" max="11306" width="11" style="87" customWidth="1"/>
    <col min="11307" max="11307" width="8.69921875" style="87" customWidth="1"/>
    <col min="11308" max="11308" width="8.59765625" style="87" customWidth="1"/>
    <col min="11309" max="11309" width="8.69921875" style="87" customWidth="1"/>
    <col min="11310" max="11310" width="2.59765625" style="87" customWidth="1"/>
    <col min="11311" max="11311" width="10.5" style="87" customWidth="1"/>
    <col min="11312" max="11312" width="6.3984375" style="87" customWidth="1"/>
    <col min="11313" max="11313" width="7.8984375" style="87" customWidth="1"/>
    <col min="11314" max="11314" width="8" style="87" customWidth="1"/>
    <col min="11315" max="11315" width="2.5" style="87" customWidth="1"/>
    <col min="11316" max="11316" width="10.3984375" style="87" customWidth="1"/>
    <col min="11317" max="11317" width="7.5" style="87" customWidth="1"/>
    <col min="11318" max="11318" width="7" style="87" customWidth="1"/>
    <col min="11319" max="11319" width="7.69921875" style="87" customWidth="1"/>
    <col min="11320" max="11320" width="2.09765625" style="87" customWidth="1"/>
    <col min="11321" max="11321" width="10.09765625" style="87" bestFit="1" customWidth="1"/>
    <col min="11322" max="11322" width="6.09765625" style="87" bestFit="1" customWidth="1"/>
    <col min="11323" max="11323" width="7.3984375" style="87" customWidth="1"/>
    <col min="11324" max="11324" width="7" style="87" customWidth="1"/>
    <col min="11325" max="11520" width="11" style="87"/>
    <col min="11521" max="11521" width="27.8984375" style="87" customWidth="1"/>
    <col min="11522" max="11522" width="11.19921875" style="87" customWidth="1"/>
    <col min="11523" max="11523" width="7.59765625" style="87" customWidth="1"/>
    <col min="11524" max="11524" width="7.69921875" style="87" customWidth="1"/>
    <col min="11525" max="11525" width="7.3984375" style="87" customWidth="1"/>
    <col min="11526" max="11526" width="1.3984375" style="87" customWidth="1"/>
    <col min="11527" max="11527" width="12" style="87" customWidth="1"/>
    <col min="11528" max="11528" width="7.19921875" style="87" customWidth="1"/>
    <col min="11529" max="11529" width="7.59765625" style="87" customWidth="1"/>
    <col min="11530" max="11530" width="7.8984375" style="87" customWidth="1"/>
    <col min="11531" max="11531" width="1.3984375" style="87" customWidth="1"/>
    <col min="11532" max="11532" width="11" style="87" customWidth="1"/>
    <col min="11533" max="11533" width="8.19921875" style="87" customWidth="1"/>
    <col min="11534" max="11534" width="7.5" style="87" customWidth="1"/>
    <col min="11535" max="11535" width="7.3984375" style="87" customWidth="1"/>
    <col min="11536" max="11536" width="1.5" style="87" customWidth="1"/>
    <col min="11537" max="11537" width="11" style="87" customWidth="1"/>
    <col min="11538" max="11538" width="7" style="87" customWidth="1"/>
    <col min="11539" max="11539" width="7.59765625" style="87" customWidth="1"/>
    <col min="11540" max="11540" width="7.19921875" style="87" customWidth="1"/>
    <col min="11541" max="11541" width="1.19921875" style="87" customWidth="1"/>
    <col min="11542" max="11542" width="11.69921875" style="87" customWidth="1"/>
    <col min="11543" max="11543" width="7" style="87" customWidth="1"/>
    <col min="11544" max="11544" width="8.5" style="87" customWidth="1"/>
    <col min="11545" max="11545" width="7.3984375" style="87" customWidth="1"/>
    <col min="11546" max="11546" width="1.59765625" style="87" customWidth="1"/>
    <col min="11547" max="11547" width="10.5" style="87" customWidth="1"/>
    <col min="11548" max="11548" width="7" style="87" customWidth="1"/>
    <col min="11549" max="11549" width="6.19921875" style="87" customWidth="1"/>
    <col min="11550" max="11550" width="7.19921875" style="87" customWidth="1"/>
    <col min="11551" max="11551" width="1.8984375" style="87" customWidth="1"/>
    <col min="11552" max="11552" width="11.5" style="87" customWidth="1"/>
    <col min="11553" max="11553" width="7.59765625" style="87" customWidth="1"/>
    <col min="11554" max="11554" width="8.8984375" style="87" customWidth="1"/>
    <col min="11555" max="11555" width="8.3984375" style="87" customWidth="1"/>
    <col min="11556" max="11556" width="3.09765625" style="87" customWidth="1"/>
    <col min="11557" max="11557" width="12" style="87" customWidth="1"/>
    <col min="11558" max="11558" width="7.69921875" style="87" customWidth="1"/>
    <col min="11559" max="11559" width="8.3984375" style="87" customWidth="1"/>
    <col min="11560" max="11560" width="8.59765625" style="87" customWidth="1"/>
    <col min="11561" max="11561" width="3.09765625" style="87" customWidth="1"/>
    <col min="11562" max="11562" width="11" style="87" customWidth="1"/>
    <col min="11563" max="11563" width="8.69921875" style="87" customWidth="1"/>
    <col min="11564" max="11564" width="8.59765625" style="87" customWidth="1"/>
    <col min="11565" max="11565" width="8.69921875" style="87" customWidth="1"/>
    <col min="11566" max="11566" width="2.59765625" style="87" customWidth="1"/>
    <col min="11567" max="11567" width="10.5" style="87" customWidth="1"/>
    <col min="11568" max="11568" width="6.3984375" style="87" customWidth="1"/>
    <col min="11569" max="11569" width="7.8984375" style="87" customWidth="1"/>
    <col min="11570" max="11570" width="8" style="87" customWidth="1"/>
    <col min="11571" max="11571" width="2.5" style="87" customWidth="1"/>
    <col min="11572" max="11572" width="10.3984375" style="87" customWidth="1"/>
    <col min="11573" max="11573" width="7.5" style="87" customWidth="1"/>
    <col min="11574" max="11574" width="7" style="87" customWidth="1"/>
    <col min="11575" max="11575" width="7.69921875" style="87" customWidth="1"/>
    <col min="11576" max="11576" width="2.09765625" style="87" customWidth="1"/>
    <col min="11577" max="11577" width="10.09765625" style="87" bestFit="1" customWidth="1"/>
    <col min="11578" max="11578" width="6.09765625" style="87" bestFit="1" customWidth="1"/>
    <col min="11579" max="11579" width="7.3984375" style="87" customWidth="1"/>
    <col min="11580" max="11580" width="7" style="87" customWidth="1"/>
    <col min="11581" max="11776" width="11" style="87"/>
    <col min="11777" max="11777" width="27.8984375" style="87" customWidth="1"/>
    <col min="11778" max="11778" width="11.19921875" style="87" customWidth="1"/>
    <col min="11779" max="11779" width="7.59765625" style="87" customWidth="1"/>
    <col min="11780" max="11780" width="7.69921875" style="87" customWidth="1"/>
    <col min="11781" max="11781" width="7.3984375" style="87" customWidth="1"/>
    <col min="11782" max="11782" width="1.3984375" style="87" customWidth="1"/>
    <col min="11783" max="11783" width="12" style="87" customWidth="1"/>
    <col min="11784" max="11784" width="7.19921875" style="87" customWidth="1"/>
    <col min="11785" max="11785" width="7.59765625" style="87" customWidth="1"/>
    <col min="11786" max="11786" width="7.8984375" style="87" customWidth="1"/>
    <col min="11787" max="11787" width="1.3984375" style="87" customWidth="1"/>
    <col min="11788" max="11788" width="11" style="87" customWidth="1"/>
    <col min="11789" max="11789" width="8.19921875" style="87" customWidth="1"/>
    <col min="11790" max="11790" width="7.5" style="87" customWidth="1"/>
    <col min="11791" max="11791" width="7.3984375" style="87" customWidth="1"/>
    <col min="11792" max="11792" width="1.5" style="87" customWidth="1"/>
    <col min="11793" max="11793" width="11" style="87" customWidth="1"/>
    <col min="11794" max="11794" width="7" style="87" customWidth="1"/>
    <col min="11795" max="11795" width="7.59765625" style="87" customWidth="1"/>
    <col min="11796" max="11796" width="7.19921875" style="87" customWidth="1"/>
    <col min="11797" max="11797" width="1.19921875" style="87" customWidth="1"/>
    <col min="11798" max="11798" width="11.69921875" style="87" customWidth="1"/>
    <col min="11799" max="11799" width="7" style="87" customWidth="1"/>
    <col min="11800" max="11800" width="8.5" style="87" customWidth="1"/>
    <col min="11801" max="11801" width="7.3984375" style="87" customWidth="1"/>
    <col min="11802" max="11802" width="1.59765625" style="87" customWidth="1"/>
    <col min="11803" max="11803" width="10.5" style="87" customWidth="1"/>
    <col min="11804" max="11804" width="7" style="87" customWidth="1"/>
    <col min="11805" max="11805" width="6.19921875" style="87" customWidth="1"/>
    <col min="11806" max="11806" width="7.19921875" style="87" customWidth="1"/>
    <col min="11807" max="11807" width="1.8984375" style="87" customWidth="1"/>
    <col min="11808" max="11808" width="11.5" style="87" customWidth="1"/>
    <col min="11809" max="11809" width="7.59765625" style="87" customWidth="1"/>
    <col min="11810" max="11810" width="8.8984375" style="87" customWidth="1"/>
    <col min="11811" max="11811" width="8.3984375" style="87" customWidth="1"/>
    <col min="11812" max="11812" width="3.09765625" style="87" customWidth="1"/>
    <col min="11813" max="11813" width="12" style="87" customWidth="1"/>
    <col min="11814" max="11814" width="7.69921875" style="87" customWidth="1"/>
    <col min="11815" max="11815" width="8.3984375" style="87" customWidth="1"/>
    <col min="11816" max="11816" width="8.59765625" style="87" customWidth="1"/>
    <col min="11817" max="11817" width="3.09765625" style="87" customWidth="1"/>
    <col min="11818" max="11818" width="11" style="87" customWidth="1"/>
    <col min="11819" max="11819" width="8.69921875" style="87" customWidth="1"/>
    <col min="11820" max="11820" width="8.59765625" style="87" customWidth="1"/>
    <col min="11821" max="11821" width="8.69921875" style="87" customWidth="1"/>
    <col min="11822" max="11822" width="2.59765625" style="87" customWidth="1"/>
    <col min="11823" max="11823" width="10.5" style="87" customWidth="1"/>
    <col min="11824" max="11824" width="6.3984375" style="87" customWidth="1"/>
    <col min="11825" max="11825" width="7.8984375" style="87" customWidth="1"/>
    <col min="11826" max="11826" width="8" style="87" customWidth="1"/>
    <col min="11827" max="11827" width="2.5" style="87" customWidth="1"/>
    <col min="11828" max="11828" width="10.3984375" style="87" customWidth="1"/>
    <col min="11829" max="11829" width="7.5" style="87" customWidth="1"/>
    <col min="11830" max="11830" width="7" style="87" customWidth="1"/>
    <col min="11831" max="11831" width="7.69921875" style="87" customWidth="1"/>
    <col min="11832" max="11832" width="2.09765625" style="87" customWidth="1"/>
    <col min="11833" max="11833" width="10.09765625" style="87" bestFit="1" customWidth="1"/>
    <col min="11834" max="11834" width="6.09765625" style="87" bestFit="1" customWidth="1"/>
    <col min="11835" max="11835" width="7.3984375" style="87" customWidth="1"/>
    <col min="11836" max="11836" width="7" style="87" customWidth="1"/>
    <col min="11837" max="12032" width="11" style="87"/>
    <col min="12033" max="12033" width="27.8984375" style="87" customWidth="1"/>
    <col min="12034" max="12034" width="11.19921875" style="87" customWidth="1"/>
    <col min="12035" max="12035" width="7.59765625" style="87" customWidth="1"/>
    <col min="12036" max="12036" width="7.69921875" style="87" customWidth="1"/>
    <col min="12037" max="12037" width="7.3984375" style="87" customWidth="1"/>
    <col min="12038" max="12038" width="1.3984375" style="87" customWidth="1"/>
    <col min="12039" max="12039" width="12" style="87" customWidth="1"/>
    <col min="12040" max="12040" width="7.19921875" style="87" customWidth="1"/>
    <col min="12041" max="12041" width="7.59765625" style="87" customWidth="1"/>
    <col min="12042" max="12042" width="7.8984375" style="87" customWidth="1"/>
    <col min="12043" max="12043" width="1.3984375" style="87" customWidth="1"/>
    <col min="12044" max="12044" width="11" style="87" customWidth="1"/>
    <col min="12045" max="12045" width="8.19921875" style="87" customWidth="1"/>
    <col min="12046" max="12046" width="7.5" style="87" customWidth="1"/>
    <col min="12047" max="12047" width="7.3984375" style="87" customWidth="1"/>
    <col min="12048" max="12048" width="1.5" style="87" customWidth="1"/>
    <col min="12049" max="12049" width="11" style="87" customWidth="1"/>
    <col min="12050" max="12050" width="7" style="87" customWidth="1"/>
    <col min="12051" max="12051" width="7.59765625" style="87" customWidth="1"/>
    <col min="12052" max="12052" width="7.19921875" style="87" customWidth="1"/>
    <col min="12053" max="12053" width="1.19921875" style="87" customWidth="1"/>
    <col min="12054" max="12054" width="11.69921875" style="87" customWidth="1"/>
    <col min="12055" max="12055" width="7" style="87" customWidth="1"/>
    <col min="12056" max="12056" width="8.5" style="87" customWidth="1"/>
    <col min="12057" max="12057" width="7.3984375" style="87" customWidth="1"/>
    <col min="12058" max="12058" width="1.59765625" style="87" customWidth="1"/>
    <col min="12059" max="12059" width="10.5" style="87" customWidth="1"/>
    <col min="12060" max="12060" width="7" style="87" customWidth="1"/>
    <col min="12061" max="12061" width="6.19921875" style="87" customWidth="1"/>
    <col min="12062" max="12062" width="7.19921875" style="87" customWidth="1"/>
    <col min="12063" max="12063" width="1.8984375" style="87" customWidth="1"/>
    <col min="12064" max="12064" width="11.5" style="87" customWidth="1"/>
    <col min="12065" max="12065" width="7.59765625" style="87" customWidth="1"/>
    <col min="12066" max="12066" width="8.8984375" style="87" customWidth="1"/>
    <col min="12067" max="12067" width="8.3984375" style="87" customWidth="1"/>
    <col min="12068" max="12068" width="3.09765625" style="87" customWidth="1"/>
    <col min="12069" max="12069" width="12" style="87" customWidth="1"/>
    <col min="12070" max="12070" width="7.69921875" style="87" customWidth="1"/>
    <col min="12071" max="12071" width="8.3984375" style="87" customWidth="1"/>
    <col min="12072" max="12072" width="8.59765625" style="87" customWidth="1"/>
    <col min="12073" max="12073" width="3.09765625" style="87" customWidth="1"/>
    <col min="12074" max="12074" width="11" style="87" customWidth="1"/>
    <col min="12075" max="12075" width="8.69921875" style="87" customWidth="1"/>
    <col min="12076" max="12076" width="8.59765625" style="87" customWidth="1"/>
    <col min="12077" max="12077" width="8.69921875" style="87" customWidth="1"/>
    <col min="12078" max="12078" width="2.59765625" style="87" customWidth="1"/>
    <col min="12079" max="12079" width="10.5" style="87" customWidth="1"/>
    <col min="12080" max="12080" width="6.3984375" style="87" customWidth="1"/>
    <col min="12081" max="12081" width="7.8984375" style="87" customWidth="1"/>
    <col min="12082" max="12082" width="8" style="87" customWidth="1"/>
    <col min="12083" max="12083" width="2.5" style="87" customWidth="1"/>
    <col min="12084" max="12084" width="10.3984375" style="87" customWidth="1"/>
    <col min="12085" max="12085" width="7.5" style="87" customWidth="1"/>
    <col min="12086" max="12086" width="7" style="87" customWidth="1"/>
    <col min="12087" max="12087" width="7.69921875" style="87" customWidth="1"/>
    <col min="12088" max="12088" width="2.09765625" style="87" customWidth="1"/>
    <col min="12089" max="12089" width="10.09765625" style="87" bestFit="1" customWidth="1"/>
    <col min="12090" max="12090" width="6.09765625" style="87" bestFit="1" customWidth="1"/>
    <col min="12091" max="12091" width="7.3984375" style="87" customWidth="1"/>
    <col min="12092" max="12092" width="7" style="87" customWidth="1"/>
    <col min="12093" max="12288" width="11" style="87"/>
    <col min="12289" max="12289" width="27.8984375" style="87" customWidth="1"/>
    <col min="12290" max="12290" width="11.19921875" style="87" customWidth="1"/>
    <col min="12291" max="12291" width="7.59765625" style="87" customWidth="1"/>
    <col min="12292" max="12292" width="7.69921875" style="87" customWidth="1"/>
    <col min="12293" max="12293" width="7.3984375" style="87" customWidth="1"/>
    <col min="12294" max="12294" width="1.3984375" style="87" customWidth="1"/>
    <col min="12295" max="12295" width="12" style="87" customWidth="1"/>
    <col min="12296" max="12296" width="7.19921875" style="87" customWidth="1"/>
    <col min="12297" max="12297" width="7.59765625" style="87" customWidth="1"/>
    <col min="12298" max="12298" width="7.8984375" style="87" customWidth="1"/>
    <col min="12299" max="12299" width="1.3984375" style="87" customWidth="1"/>
    <col min="12300" max="12300" width="11" style="87" customWidth="1"/>
    <col min="12301" max="12301" width="8.19921875" style="87" customWidth="1"/>
    <col min="12302" max="12302" width="7.5" style="87" customWidth="1"/>
    <col min="12303" max="12303" width="7.3984375" style="87" customWidth="1"/>
    <col min="12304" max="12304" width="1.5" style="87" customWidth="1"/>
    <col min="12305" max="12305" width="11" style="87" customWidth="1"/>
    <col min="12306" max="12306" width="7" style="87" customWidth="1"/>
    <col min="12307" max="12307" width="7.59765625" style="87" customWidth="1"/>
    <col min="12308" max="12308" width="7.19921875" style="87" customWidth="1"/>
    <col min="12309" max="12309" width="1.19921875" style="87" customWidth="1"/>
    <col min="12310" max="12310" width="11.69921875" style="87" customWidth="1"/>
    <col min="12311" max="12311" width="7" style="87" customWidth="1"/>
    <col min="12312" max="12312" width="8.5" style="87" customWidth="1"/>
    <col min="12313" max="12313" width="7.3984375" style="87" customWidth="1"/>
    <col min="12314" max="12314" width="1.59765625" style="87" customWidth="1"/>
    <col min="12315" max="12315" width="10.5" style="87" customWidth="1"/>
    <col min="12316" max="12316" width="7" style="87" customWidth="1"/>
    <col min="12317" max="12317" width="6.19921875" style="87" customWidth="1"/>
    <col min="12318" max="12318" width="7.19921875" style="87" customWidth="1"/>
    <col min="12319" max="12319" width="1.8984375" style="87" customWidth="1"/>
    <col min="12320" max="12320" width="11.5" style="87" customWidth="1"/>
    <col min="12321" max="12321" width="7.59765625" style="87" customWidth="1"/>
    <col min="12322" max="12322" width="8.8984375" style="87" customWidth="1"/>
    <col min="12323" max="12323" width="8.3984375" style="87" customWidth="1"/>
    <col min="12324" max="12324" width="3.09765625" style="87" customWidth="1"/>
    <col min="12325" max="12325" width="12" style="87" customWidth="1"/>
    <col min="12326" max="12326" width="7.69921875" style="87" customWidth="1"/>
    <col min="12327" max="12327" width="8.3984375" style="87" customWidth="1"/>
    <col min="12328" max="12328" width="8.59765625" style="87" customWidth="1"/>
    <col min="12329" max="12329" width="3.09765625" style="87" customWidth="1"/>
    <col min="12330" max="12330" width="11" style="87" customWidth="1"/>
    <col min="12331" max="12331" width="8.69921875" style="87" customWidth="1"/>
    <col min="12332" max="12332" width="8.59765625" style="87" customWidth="1"/>
    <col min="12333" max="12333" width="8.69921875" style="87" customWidth="1"/>
    <col min="12334" max="12334" width="2.59765625" style="87" customWidth="1"/>
    <col min="12335" max="12335" width="10.5" style="87" customWidth="1"/>
    <col min="12336" max="12336" width="6.3984375" style="87" customWidth="1"/>
    <col min="12337" max="12337" width="7.8984375" style="87" customWidth="1"/>
    <col min="12338" max="12338" width="8" style="87" customWidth="1"/>
    <col min="12339" max="12339" width="2.5" style="87" customWidth="1"/>
    <col min="12340" max="12340" width="10.3984375" style="87" customWidth="1"/>
    <col min="12341" max="12341" width="7.5" style="87" customWidth="1"/>
    <col min="12342" max="12342" width="7" style="87" customWidth="1"/>
    <col min="12343" max="12343" width="7.69921875" style="87" customWidth="1"/>
    <col min="12344" max="12344" width="2.09765625" style="87" customWidth="1"/>
    <col min="12345" max="12345" width="10.09765625" style="87" bestFit="1" customWidth="1"/>
    <col min="12346" max="12346" width="6.09765625" style="87" bestFit="1" customWidth="1"/>
    <col min="12347" max="12347" width="7.3984375" style="87" customWidth="1"/>
    <col min="12348" max="12348" width="7" style="87" customWidth="1"/>
    <col min="12349" max="12544" width="11" style="87"/>
    <col min="12545" max="12545" width="27.8984375" style="87" customWidth="1"/>
    <col min="12546" max="12546" width="11.19921875" style="87" customWidth="1"/>
    <col min="12547" max="12547" width="7.59765625" style="87" customWidth="1"/>
    <col min="12548" max="12548" width="7.69921875" style="87" customWidth="1"/>
    <col min="12549" max="12549" width="7.3984375" style="87" customWidth="1"/>
    <col min="12550" max="12550" width="1.3984375" style="87" customWidth="1"/>
    <col min="12551" max="12551" width="12" style="87" customWidth="1"/>
    <col min="12552" max="12552" width="7.19921875" style="87" customWidth="1"/>
    <col min="12553" max="12553" width="7.59765625" style="87" customWidth="1"/>
    <col min="12554" max="12554" width="7.8984375" style="87" customWidth="1"/>
    <col min="12555" max="12555" width="1.3984375" style="87" customWidth="1"/>
    <col min="12556" max="12556" width="11" style="87" customWidth="1"/>
    <col min="12557" max="12557" width="8.19921875" style="87" customWidth="1"/>
    <col min="12558" max="12558" width="7.5" style="87" customWidth="1"/>
    <col min="12559" max="12559" width="7.3984375" style="87" customWidth="1"/>
    <col min="12560" max="12560" width="1.5" style="87" customWidth="1"/>
    <col min="12561" max="12561" width="11" style="87" customWidth="1"/>
    <col min="12562" max="12562" width="7" style="87" customWidth="1"/>
    <col min="12563" max="12563" width="7.59765625" style="87" customWidth="1"/>
    <col min="12564" max="12564" width="7.19921875" style="87" customWidth="1"/>
    <col min="12565" max="12565" width="1.19921875" style="87" customWidth="1"/>
    <col min="12566" max="12566" width="11.69921875" style="87" customWidth="1"/>
    <col min="12567" max="12567" width="7" style="87" customWidth="1"/>
    <col min="12568" max="12568" width="8.5" style="87" customWidth="1"/>
    <col min="12569" max="12569" width="7.3984375" style="87" customWidth="1"/>
    <col min="12570" max="12570" width="1.59765625" style="87" customWidth="1"/>
    <col min="12571" max="12571" width="10.5" style="87" customWidth="1"/>
    <col min="12572" max="12572" width="7" style="87" customWidth="1"/>
    <col min="12573" max="12573" width="6.19921875" style="87" customWidth="1"/>
    <col min="12574" max="12574" width="7.19921875" style="87" customWidth="1"/>
    <col min="12575" max="12575" width="1.8984375" style="87" customWidth="1"/>
    <col min="12576" max="12576" width="11.5" style="87" customWidth="1"/>
    <col min="12577" max="12577" width="7.59765625" style="87" customWidth="1"/>
    <col min="12578" max="12578" width="8.8984375" style="87" customWidth="1"/>
    <col min="12579" max="12579" width="8.3984375" style="87" customWidth="1"/>
    <col min="12580" max="12580" width="3.09765625" style="87" customWidth="1"/>
    <col min="12581" max="12581" width="12" style="87" customWidth="1"/>
    <col min="12582" max="12582" width="7.69921875" style="87" customWidth="1"/>
    <col min="12583" max="12583" width="8.3984375" style="87" customWidth="1"/>
    <col min="12584" max="12584" width="8.59765625" style="87" customWidth="1"/>
    <col min="12585" max="12585" width="3.09765625" style="87" customWidth="1"/>
    <col min="12586" max="12586" width="11" style="87" customWidth="1"/>
    <col min="12587" max="12587" width="8.69921875" style="87" customWidth="1"/>
    <col min="12588" max="12588" width="8.59765625" style="87" customWidth="1"/>
    <col min="12589" max="12589" width="8.69921875" style="87" customWidth="1"/>
    <col min="12590" max="12590" width="2.59765625" style="87" customWidth="1"/>
    <col min="12591" max="12591" width="10.5" style="87" customWidth="1"/>
    <col min="12592" max="12592" width="6.3984375" style="87" customWidth="1"/>
    <col min="12593" max="12593" width="7.8984375" style="87" customWidth="1"/>
    <col min="12594" max="12594" width="8" style="87" customWidth="1"/>
    <col min="12595" max="12595" width="2.5" style="87" customWidth="1"/>
    <col min="12596" max="12596" width="10.3984375" style="87" customWidth="1"/>
    <col min="12597" max="12597" width="7.5" style="87" customWidth="1"/>
    <col min="12598" max="12598" width="7" style="87" customWidth="1"/>
    <col min="12599" max="12599" width="7.69921875" style="87" customWidth="1"/>
    <col min="12600" max="12600" width="2.09765625" style="87" customWidth="1"/>
    <col min="12601" max="12601" width="10.09765625" style="87" bestFit="1" customWidth="1"/>
    <col min="12602" max="12602" width="6.09765625" style="87" bestFit="1" customWidth="1"/>
    <col min="12603" max="12603" width="7.3984375" style="87" customWidth="1"/>
    <col min="12604" max="12604" width="7" style="87" customWidth="1"/>
    <col min="12605" max="12800" width="11" style="87"/>
    <col min="12801" max="12801" width="27.8984375" style="87" customWidth="1"/>
    <col min="12802" max="12802" width="11.19921875" style="87" customWidth="1"/>
    <col min="12803" max="12803" width="7.59765625" style="87" customWidth="1"/>
    <col min="12804" max="12804" width="7.69921875" style="87" customWidth="1"/>
    <col min="12805" max="12805" width="7.3984375" style="87" customWidth="1"/>
    <col min="12806" max="12806" width="1.3984375" style="87" customWidth="1"/>
    <col min="12807" max="12807" width="12" style="87" customWidth="1"/>
    <col min="12808" max="12808" width="7.19921875" style="87" customWidth="1"/>
    <col min="12809" max="12809" width="7.59765625" style="87" customWidth="1"/>
    <col min="12810" max="12810" width="7.8984375" style="87" customWidth="1"/>
    <col min="12811" max="12811" width="1.3984375" style="87" customWidth="1"/>
    <col min="12812" max="12812" width="11" style="87" customWidth="1"/>
    <col min="12813" max="12813" width="8.19921875" style="87" customWidth="1"/>
    <col min="12814" max="12814" width="7.5" style="87" customWidth="1"/>
    <col min="12815" max="12815" width="7.3984375" style="87" customWidth="1"/>
    <col min="12816" max="12816" width="1.5" style="87" customWidth="1"/>
    <col min="12817" max="12817" width="11" style="87" customWidth="1"/>
    <col min="12818" max="12818" width="7" style="87" customWidth="1"/>
    <col min="12819" max="12819" width="7.59765625" style="87" customWidth="1"/>
    <col min="12820" max="12820" width="7.19921875" style="87" customWidth="1"/>
    <col min="12821" max="12821" width="1.19921875" style="87" customWidth="1"/>
    <col min="12822" max="12822" width="11.69921875" style="87" customWidth="1"/>
    <col min="12823" max="12823" width="7" style="87" customWidth="1"/>
    <col min="12824" max="12824" width="8.5" style="87" customWidth="1"/>
    <col min="12825" max="12825" width="7.3984375" style="87" customWidth="1"/>
    <col min="12826" max="12826" width="1.59765625" style="87" customWidth="1"/>
    <col min="12827" max="12827" width="10.5" style="87" customWidth="1"/>
    <col min="12828" max="12828" width="7" style="87" customWidth="1"/>
    <col min="12829" max="12829" width="6.19921875" style="87" customWidth="1"/>
    <col min="12830" max="12830" width="7.19921875" style="87" customWidth="1"/>
    <col min="12831" max="12831" width="1.8984375" style="87" customWidth="1"/>
    <col min="12832" max="12832" width="11.5" style="87" customWidth="1"/>
    <col min="12833" max="12833" width="7.59765625" style="87" customWidth="1"/>
    <col min="12834" max="12834" width="8.8984375" style="87" customWidth="1"/>
    <col min="12835" max="12835" width="8.3984375" style="87" customWidth="1"/>
    <col min="12836" max="12836" width="3.09765625" style="87" customWidth="1"/>
    <col min="12837" max="12837" width="12" style="87" customWidth="1"/>
    <col min="12838" max="12838" width="7.69921875" style="87" customWidth="1"/>
    <col min="12839" max="12839" width="8.3984375" style="87" customWidth="1"/>
    <col min="12840" max="12840" width="8.59765625" style="87" customWidth="1"/>
    <col min="12841" max="12841" width="3.09765625" style="87" customWidth="1"/>
    <col min="12842" max="12842" width="11" style="87" customWidth="1"/>
    <col min="12843" max="12843" width="8.69921875" style="87" customWidth="1"/>
    <col min="12844" max="12844" width="8.59765625" style="87" customWidth="1"/>
    <col min="12845" max="12845" width="8.69921875" style="87" customWidth="1"/>
    <col min="12846" max="12846" width="2.59765625" style="87" customWidth="1"/>
    <col min="12847" max="12847" width="10.5" style="87" customWidth="1"/>
    <col min="12848" max="12848" width="6.3984375" style="87" customWidth="1"/>
    <col min="12849" max="12849" width="7.8984375" style="87" customWidth="1"/>
    <col min="12850" max="12850" width="8" style="87" customWidth="1"/>
    <col min="12851" max="12851" width="2.5" style="87" customWidth="1"/>
    <col min="12852" max="12852" width="10.3984375" style="87" customWidth="1"/>
    <col min="12853" max="12853" width="7.5" style="87" customWidth="1"/>
    <col min="12854" max="12854" width="7" style="87" customWidth="1"/>
    <col min="12855" max="12855" width="7.69921875" style="87" customWidth="1"/>
    <col min="12856" max="12856" width="2.09765625" style="87" customWidth="1"/>
    <col min="12857" max="12857" width="10.09765625" style="87" bestFit="1" customWidth="1"/>
    <col min="12858" max="12858" width="6.09765625" style="87" bestFit="1" customWidth="1"/>
    <col min="12859" max="12859" width="7.3984375" style="87" customWidth="1"/>
    <col min="12860" max="12860" width="7" style="87" customWidth="1"/>
    <col min="12861" max="13056" width="11" style="87"/>
    <col min="13057" max="13057" width="27.8984375" style="87" customWidth="1"/>
    <col min="13058" max="13058" width="11.19921875" style="87" customWidth="1"/>
    <col min="13059" max="13059" width="7.59765625" style="87" customWidth="1"/>
    <col min="13060" max="13060" width="7.69921875" style="87" customWidth="1"/>
    <col min="13061" max="13061" width="7.3984375" style="87" customWidth="1"/>
    <col min="13062" max="13062" width="1.3984375" style="87" customWidth="1"/>
    <col min="13063" max="13063" width="12" style="87" customWidth="1"/>
    <col min="13064" max="13064" width="7.19921875" style="87" customWidth="1"/>
    <col min="13065" max="13065" width="7.59765625" style="87" customWidth="1"/>
    <col min="13066" max="13066" width="7.8984375" style="87" customWidth="1"/>
    <col min="13067" max="13067" width="1.3984375" style="87" customWidth="1"/>
    <col min="13068" max="13068" width="11" style="87" customWidth="1"/>
    <col min="13069" max="13069" width="8.19921875" style="87" customWidth="1"/>
    <col min="13070" max="13070" width="7.5" style="87" customWidth="1"/>
    <col min="13071" max="13071" width="7.3984375" style="87" customWidth="1"/>
    <col min="13072" max="13072" width="1.5" style="87" customWidth="1"/>
    <col min="13073" max="13073" width="11" style="87" customWidth="1"/>
    <col min="13074" max="13074" width="7" style="87" customWidth="1"/>
    <col min="13075" max="13075" width="7.59765625" style="87" customWidth="1"/>
    <col min="13076" max="13076" width="7.19921875" style="87" customWidth="1"/>
    <col min="13077" max="13077" width="1.19921875" style="87" customWidth="1"/>
    <col min="13078" max="13078" width="11.69921875" style="87" customWidth="1"/>
    <col min="13079" max="13079" width="7" style="87" customWidth="1"/>
    <col min="13080" max="13080" width="8.5" style="87" customWidth="1"/>
    <col min="13081" max="13081" width="7.3984375" style="87" customWidth="1"/>
    <col min="13082" max="13082" width="1.59765625" style="87" customWidth="1"/>
    <col min="13083" max="13083" width="10.5" style="87" customWidth="1"/>
    <col min="13084" max="13084" width="7" style="87" customWidth="1"/>
    <col min="13085" max="13085" width="6.19921875" style="87" customWidth="1"/>
    <col min="13086" max="13086" width="7.19921875" style="87" customWidth="1"/>
    <col min="13087" max="13087" width="1.8984375" style="87" customWidth="1"/>
    <col min="13088" max="13088" width="11.5" style="87" customWidth="1"/>
    <col min="13089" max="13089" width="7.59765625" style="87" customWidth="1"/>
    <col min="13090" max="13090" width="8.8984375" style="87" customWidth="1"/>
    <col min="13091" max="13091" width="8.3984375" style="87" customWidth="1"/>
    <col min="13092" max="13092" width="3.09765625" style="87" customWidth="1"/>
    <col min="13093" max="13093" width="12" style="87" customWidth="1"/>
    <col min="13094" max="13094" width="7.69921875" style="87" customWidth="1"/>
    <col min="13095" max="13095" width="8.3984375" style="87" customWidth="1"/>
    <col min="13096" max="13096" width="8.59765625" style="87" customWidth="1"/>
    <col min="13097" max="13097" width="3.09765625" style="87" customWidth="1"/>
    <col min="13098" max="13098" width="11" style="87" customWidth="1"/>
    <col min="13099" max="13099" width="8.69921875" style="87" customWidth="1"/>
    <col min="13100" max="13100" width="8.59765625" style="87" customWidth="1"/>
    <col min="13101" max="13101" width="8.69921875" style="87" customWidth="1"/>
    <col min="13102" max="13102" width="2.59765625" style="87" customWidth="1"/>
    <col min="13103" max="13103" width="10.5" style="87" customWidth="1"/>
    <col min="13104" max="13104" width="6.3984375" style="87" customWidth="1"/>
    <col min="13105" max="13105" width="7.8984375" style="87" customWidth="1"/>
    <col min="13106" max="13106" width="8" style="87" customWidth="1"/>
    <col min="13107" max="13107" width="2.5" style="87" customWidth="1"/>
    <col min="13108" max="13108" width="10.3984375" style="87" customWidth="1"/>
    <col min="13109" max="13109" width="7.5" style="87" customWidth="1"/>
    <col min="13110" max="13110" width="7" style="87" customWidth="1"/>
    <col min="13111" max="13111" width="7.69921875" style="87" customWidth="1"/>
    <col min="13112" max="13112" width="2.09765625" style="87" customWidth="1"/>
    <col min="13113" max="13113" width="10.09765625" style="87" bestFit="1" customWidth="1"/>
    <col min="13114" max="13114" width="6.09765625" style="87" bestFit="1" customWidth="1"/>
    <col min="13115" max="13115" width="7.3984375" style="87" customWidth="1"/>
    <col min="13116" max="13116" width="7" style="87" customWidth="1"/>
    <col min="13117" max="13312" width="11" style="87"/>
    <col min="13313" max="13313" width="27.8984375" style="87" customWidth="1"/>
    <col min="13314" max="13314" width="11.19921875" style="87" customWidth="1"/>
    <col min="13315" max="13315" width="7.59765625" style="87" customWidth="1"/>
    <col min="13316" max="13316" width="7.69921875" style="87" customWidth="1"/>
    <col min="13317" max="13317" width="7.3984375" style="87" customWidth="1"/>
    <col min="13318" max="13318" width="1.3984375" style="87" customWidth="1"/>
    <col min="13319" max="13319" width="12" style="87" customWidth="1"/>
    <col min="13320" max="13320" width="7.19921875" style="87" customWidth="1"/>
    <col min="13321" max="13321" width="7.59765625" style="87" customWidth="1"/>
    <col min="13322" max="13322" width="7.8984375" style="87" customWidth="1"/>
    <col min="13323" max="13323" width="1.3984375" style="87" customWidth="1"/>
    <col min="13324" max="13324" width="11" style="87" customWidth="1"/>
    <col min="13325" max="13325" width="8.19921875" style="87" customWidth="1"/>
    <col min="13326" max="13326" width="7.5" style="87" customWidth="1"/>
    <col min="13327" max="13327" width="7.3984375" style="87" customWidth="1"/>
    <col min="13328" max="13328" width="1.5" style="87" customWidth="1"/>
    <col min="13329" max="13329" width="11" style="87" customWidth="1"/>
    <col min="13330" max="13330" width="7" style="87" customWidth="1"/>
    <col min="13331" max="13331" width="7.59765625" style="87" customWidth="1"/>
    <col min="13332" max="13332" width="7.19921875" style="87" customWidth="1"/>
    <col min="13333" max="13333" width="1.19921875" style="87" customWidth="1"/>
    <col min="13334" max="13334" width="11.69921875" style="87" customWidth="1"/>
    <col min="13335" max="13335" width="7" style="87" customWidth="1"/>
    <col min="13336" max="13336" width="8.5" style="87" customWidth="1"/>
    <col min="13337" max="13337" width="7.3984375" style="87" customWidth="1"/>
    <col min="13338" max="13338" width="1.59765625" style="87" customWidth="1"/>
    <col min="13339" max="13339" width="10.5" style="87" customWidth="1"/>
    <col min="13340" max="13340" width="7" style="87" customWidth="1"/>
    <col min="13341" max="13341" width="6.19921875" style="87" customWidth="1"/>
    <col min="13342" max="13342" width="7.19921875" style="87" customWidth="1"/>
    <col min="13343" max="13343" width="1.8984375" style="87" customWidth="1"/>
    <col min="13344" max="13344" width="11.5" style="87" customWidth="1"/>
    <col min="13345" max="13345" width="7.59765625" style="87" customWidth="1"/>
    <col min="13346" max="13346" width="8.8984375" style="87" customWidth="1"/>
    <col min="13347" max="13347" width="8.3984375" style="87" customWidth="1"/>
    <col min="13348" max="13348" width="3.09765625" style="87" customWidth="1"/>
    <col min="13349" max="13349" width="12" style="87" customWidth="1"/>
    <col min="13350" max="13350" width="7.69921875" style="87" customWidth="1"/>
    <col min="13351" max="13351" width="8.3984375" style="87" customWidth="1"/>
    <col min="13352" max="13352" width="8.59765625" style="87" customWidth="1"/>
    <col min="13353" max="13353" width="3.09765625" style="87" customWidth="1"/>
    <col min="13354" max="13354" width="11" style="87" customWidth="1"/>
    <col min="13355" max="13355" width="8.69921875" style="87" customWidth="1"/>
    <col min="13356" max="13356" width="8.59765625" style="87" customWidth="1"/>
    <col min="13357" max="13357" width="8.69921875" style="87" customWidth="1"/>
    <col min="13358" max="13358" width="2.59765625" style="87" customWidth="1"/>
    <col min="13359" max="13359" width="10.5" style="87" customWidth="1"/>
    <col min="13360" max="13360" width="6.3984375" style="87" customWidth="1"/>
    <col min="13361" max="13361" width="7.8984375" style="87" customWidth="1"/>
    <col min="13362" max="13362" width="8" style="87" customWidth="1"/>
    <col min="13363" max="13363" width="2.5" style="87" customWidth="1"/>
    <col min="13364" max="13364" width="10.3984375" style="87" customWidth="1"/>
    <col min="13365" max="13365" width="7.5" style="87" customWidth="1"/>
    <col min="13366" max="13366" width="7" style="87" customWidth="1"/>
    <col min="13367" max="13367" width="7.69921875" style="87" customWidth="1"/>
    <col min="13368" max="13368" width="2.09765625" style="87" customWidth="1"/>
    <col min="13369" max="13369" width="10.09765625" style="87" bestFit="1" customWidth="1"/>
    <col min="13370" max="13370" width="6.09765625" style="87" bestFit="1" customWidth="1"/>
    <col min="13371" max="13371" width="7.3984375" style="87" customWidth="1"/>
    <col min="13372" max="13372" width="7" style="87" customWidth="1"/>
    <col min="13373" max="13568" width="11" style="87"/>
    <col min="13569" max="13569" width="27.8984375" style="87" customWidth="1"/>
    <col min="13570" max="13570" width="11.19921875" style="87" customWidth="1"/>
    <col min="13571" max="13571" width="7.59765625" style="87" customWidth="1"/>
    <col min="13572" max="13572" width="7.69921875" style="87" customWidth="1"/>
    <col min="13573" max="13573" width="7.3984375" style="87" customWidth="1"/>
    <col min="13574" max="13574" width="1.3984375" style="87" customWidth="1"/>
    <col min="13575" max="13575" width="12" style="87" customWidth="1"/>
    <col min="13576" max="13576" width="7.19921875" style="87" customWidth="1"/>
    <col min="13577" max="13577" width="7.59765625" style="87" customWidth="1"/>
    <col min="13578" max="13578" width="7.8984375" style="87" customWidth="1"/>
    <col min="13579" max="13579" width="1.3984375" style="87" customWidth="1"/>
    <col min="13580" max="13580" width="11" style="87" customWidth="1"/>
    <col min="13581" max="13581" width="8.19921875" style="87" customWidth="1"/>
    <col min="13582" max="13582" width="7.5" style="87" customWidth="1"/>
    <col min="13583" max="13583" width="7.3984375" style="87" customWidth="1"/>
    <col min="13584" max="13584" width="1.5" style="87" customWidth="1"/>
    <col min="13585" max="13585" width="11" style="87" customWidth="1"/>
    <col min="13586" max="13586" width="7" style="87" customWidth="1"/>
    <col min="13587" max="13587" width="7.59765625" style="87" customWidth="1"/>
    <col min="13588" max="13588" width="7.19921875" style="87" customWidth="1"/>
    <col min="13589" max="13589" width="1.19921875" style="87" customWidth="1"/>
    <col min="13590" max="13590" width="11.69921875" style="87" customWidth="1"/>
    <col min="13591" max="13591" width="7" style="87" customWidth="1"/>
    <col min="13592" max="13592" width="8.5" style="87" customWidth="1"/>
    <col min="13593" max="13593" width="7.3984375" style="87" customWidth="1"/>
    <col min="13594" max="13594" width="1.59765625" style="87" customWidth="1"/>
    <col min="13595" max="13595" width="10.5" style="87" customWidth="1"/>
    <col min="13596" max="13596" width="7" style="87" customWidth="1"/>
    <col min="13597" max="13597" width="6.19921875" style="87" customWidth="1"/>
    <col min="13598" max="13598" width="7.19921875" style="87" customWidth="1"/>
    <col min="13599" max="13599" width="1.8984375" style="87" customWidth="1"/>
    <col min="13600" max="13600" width="11.5" style="87" customWidth="1"/>
    <col min="13601" max="13601" width="7.59765625" style="87" customWidth="1"/>
    <col min="13602" max="13602" width="8.8984375" style="87" customWidth="1"/>
    <col min="13603" max="13603" width="8.3984375" style="87" customWidth="1"/>
    <col min="13604" max="13604" width="3.09765625" style="87" customWidth="1"/>
    <col min="13605" max="13605" width="12" style="87" customWidth="1"/>
    <col min="13606" max="13606" width="7.69921875" style="87" customWidth="1"/>
    <col min="13607" max="13607" width="8.3984375" style="87" customWidth="1"/>
    <col min="13608" max="13608" width="8.59765625" style="87" customWidth="1"/>
    <col min="13609" max="13609" width="3.09765625" style="87" customWidth="1"/>
    <col min="13610" max="13610" width="11" style="87" customWidth="1"/>
    <col min="13611" max="13611" width="8.69921875" style="87" customWidth="1"/>
    <col min="13612" max="13612" width="8.59765625" style="87" customWidth="1"/>
    <col min="13613" max="13613" width="8.69921875" style="87" customWidth="1"/>
    <col min="13614" max="13614" width="2.59765625" style="87" customWidth="1"/>
    <col min="13615" max="13615" width="10.5" style="87" customWidth="1"/>
    <col min="13616" max="13616" width="6.3984375" style="87" customWidth="1"/>
    <col min="13617" max="13617" width="7.8984375" style="87" customWidth="1"/>
    <col min="13618" max="13618" width="8" style="87" customWidth="1"/>
    <col min="13619" max="13619" width="2.5" style="87" customWidth="1"/>
    <col min="13620" max="13620" width="10.3984375" style="87" customWidth="1"/>
    <col min="13621" max="13621" width="7.5" style="87" customWidth="1"/>
    <col min="13622" max="13622" width="7" style="87" customWidth="1"/>
    <col min="13623" max="13623" width="7.69921875" style="87" customWidth="1"/>
    <col min="13624" max="13624" width="2.09765625" style="87" customWidth="1"/>
    <col min="13625" max="13625" width="10.09765625" style="87" bestFit="1" customWidth="1"/>
    <col min="13626" max="13626" width="6.09765625" style="87" bestFit="1" customWidth="1"/>
    <col min="13627" max="13627" width="7.3984375" style="87" customWidth="1"/>
    <col min="13628" max="13628" width="7" style="87" customWidth="1"/>
    <col min="13629" max="13824" width="11" style="87"/>
    <col min="13825" max="13825" width="27.8984375" style="87" customWidth="1"/>
    <col min="13826" max="13826" width="11.19921875" style="87" customWidth="1"/>
    <col min="13827" max="13827" width="7.59765625" style="87" customWidth="1"/>
    <col min="13828" max="13828" width="7.69921875" style="87" customWidth="1"/>
    <col min="13829" max="13829" width="7.3984375" style="87" customWidth="1"/>
    <col min="13830" max="13830" width="1.3984375" style="87" customWidth="1"/>
    <col min="13831" max="13831" width="12" style="87" customWidth="1"/>
    <col min="13832" max="13832" width="7.19921875" style="87" customWidth="1"/>
    <col min="13833" max="13833" width="7.59765625" style="87" customWidth="1"/>
    <col min="13834" max="13834" width="7.8984375" style="87" customWidth="1"/>
    <col min="13835" max="13835" width="1.3984375" style="87" customWidth="1"/>
    <col min="13836" max="13836" width="11" style="87" customWidth="1"/>
    <col min="13837" max="13837" width="8.19921875" style="87" customWidth="1"/>
    <col min="13838" max="13838" width="7.5" style="87" customWidth="1"/>
    <col min="13839" max="13839" width="7.3984375" style="87" customWidth="1"/>
    <col min="13840" max="13840" width="1.5" style="87" customWidth="1"/>
    <col min="13841" max="13841" width="11" style="87" customWidth="1"/>
    <col min="13842" max="13842" width="7" style="87" customWidth="1"/>
    <col min="13843" max="13843" width="7.59765625" style="87" customWidth="1"/>
    <col min="13844" max="13844" width="7.19921875" style="87" customWidth="1"/>
    <col min="13845" max="13845" width="1.19921875" style="87" customWidth="1"/>
    <col min="13846" max="13846" width="11.69921875" style="87" customWidth="1"/>
    <col min="13847" max="13847" width="7" style="87" customWidth="1"/>
    <col min="13848" max="13848" width="8.5" style="87" customWidth="1"/>
    <col min="13849" max="13849" width="7.3984375" style="87" customWidth="1"/>
    <col min="13850" max="13850" width="1.59765625" style="87" customWidth="1"/>
    <col min="13851" max="13851" width="10.5" style="87" customWidth="1"/>
    <col min="13852" max="13852" width="7" style="87" customWidth="1"/>
    <col min="13853" max="13853" width="6.19921875" style="87" customWidth="1"/>
    <col min="13854" max="13854" width="7.19921875" style="87" customWidth="1"/>
    <col min="13855" max="13855" width="1.8984375" style="87" customWidth="1"/>
    <col min="13856" max="13856" width="11.5" style="87" customWidth="1"/>
    <col min="13857" max="13857" width="7.59765625" style="87" customWidth="1"/>
    <col min="13858" max="13858" width="8.8984375" style="87" customWidth="1"/>
    <col min="13859" max="13859" width="8.3984375" style="87" customWidth="1"/>
    <col min="13860" max="13860" width="3.09765625" style="87" customWidth="1"/>
    <col min="13861" max="13861" width="12" style="87" customWidth="1"/>
    <col min="13862" max="13862" width="7.69921875" style="87" customWidth="1"/>
    <col min="13863" max="13863" width="8.3984375" style="87" customWidth="1"/>
    <col min="13864" max="13864" width="8.59765625" style="87" customWidth="1"/>
    <col min="13865" max="13865" width="3.09765625" style="87" customWidth="1"/>
    <col min="13866" max="13866" width="11" style="87" customWidth="1"/>
    <col min="13867" max="13867" width="8.69921875" style="87" customWidth="1"/>
    <col min="13868" max="13868" width="8.59765625" style="87" customWidth="1"/>
    <col min="13869" max="13869" width="8.69921875" style="87" customWidth="1"/>
    <col min="13870" max="13870" width="2.59765625" style="87" customWidth="1"/>
    <col min="13871" max="13871" width="10.5" style="87" customWidth="1"/>
    <col min="13872" max="13872" width="6.3984375" style="87" customWidth="1"/>
    <col min="13873" max="13873" width="7.8984375" style="87" customWidth="1"/>
    <col min="13874" max="13874" width="8" style="87" customWidth="1"/>
    <col min="13875" max="13875" width="2.5" style="87" customWidth="1"/>
    <col min="13876" max="13876" width="10.3984375" style="87" customWidth="1"/>
    <col min="13877" max="13877" width="7.5" style="87" customWidth="1"/>
    <col min="13878" max="13878" width="7" style="87" customWidth="1"/>
    <col min="13879" max="13879" width="7.69921875" style="87" customWidth="1"/>
    <col min="13880" max="13880" width="2.09765625" style="87" customWidth="1"/>
    <col min="13881" max="13881" width="10.09765625" style="87" bestFit="1" customWidth="1"/>
    <col min="13882" max="13882" width="6.09765625" style="87" bestFit="1" customWidth="1"/>
    <col min="13883" max="13883" width="7.3984375" style="87" customWidth="1"/>
    <col min="13884" max="13884" width="7" style="87" customWidth="1"/>
    <col min="13885" max="14080" width="11" style="87"/>
    <col min="14081" max="14081" width="27.8984375" style="87" customWidth="1"/>
    <col min="14082" max="14082" width="11.19921875" style="87" customWidth="1"/>
    <col min="14083" max="14083" width="7.59765625" style="87" customWidth="1"/>
    <col min="14084" max="14084" width="7.69921875" style="87" customWidth="1"/>
    <col min="14085" max="14085" width="7.3984375" style="87" customWidth="1"/>
    <col min="14086" max="14086" width="1.3984375" style="87" customWidth="1"/>
    <col min="14087" max="14087" width="12" style="87" customWidth="1"/>
    <col min="14088" max="14088" width="7.19921875" style="87" customWidth="1"/>
    <col min="14089" max="14089" width="7.59765625" style="87" customWidth="1"/>
    <col min="14090" max="14090" width="7.8984375" style="87" customWidth="1"/>
    <col min="14091" max="14091" width="1.3984375" style="87" customWidth="1"/>
    <col min="14092" max="14092" width="11" style="87" customWidth="1"/>
    <col min="14093" max="14093" width="8.19921875" style="87" customWidth="1"/>
    <col min="14094" max="14094" width="7.5" style="87" customWidth="1"/>
    <col min="14095" max="14095" width="7.3984375" style="87" customWidth="1"/>
    <col min="14096" max="14096" width="1.5" style="87" customWidth="1"/>
    <col min="14097" max="14097" width="11" style="87" customWidth="1"/>
    <col min="14098" max="14098" width="7" style="87" customWidth="1"/>
    <col min="14099" max="14099" width="7.59765625" style="87" customWidth="1"/>
    <col min="14100" max="14100" width="7.19921875" style="87" customWidth="1"/>
    <col min="14101" max="14101" width="1.19921875" style="87" customWidth="1"/>
    <col min="14102" max="14102" width="11.69921875" style="87" customWidth="1"/>
    <col min="14103" max="14103" width="7" style="87" customWidth="1"/>
    <col min="14104" max="14104" width="8.5" style="87" customWidth="1"/>
    <col min="14105" max="14105" width="7.3984375" style="87" customWidth="1"/>
    <col min="14106" max="14106" width="1.59765625" style="87" customWidth="1"/>
    <col min="14107" max="14107" width="10.5" style="87" customWidth="1"/>
    <col min="14108" max="14108" width="7" style="87" customWidth="1"/>
    <col min="14109" max="14109" width="6.19921875" style="87" customWidth="1"/>
    <col min="14110" max="14110" width="7.19921875" style="87" customWidth="1"/>
    <col min="14111" max="14111" width="1.8984375" style="87" customWidth="1"/>
    <col min="14112" max="14112" width="11.5" style="87" customWidth="1"/>
    <col min="14113" max="14113" width="7.59765625" style="87" customWidth="1"/>
    <col min="14114" max="14114" width="8.8984375" style="87" customWidth="1"/>
    <col min="14115" max="14115" width="8.3984375" style="87" customWidth="1"/>
    <col min="14116" max="14116" width="3.09765625" style="87" customWidth="1"/>
    <col min="14117" max="14117" width="12" style="87" customWidth="1"/>
    <col min="14118" max="14118" width="7.69921875" style="87" customWidth="1"/>
    <col min="14119" max="14119" width="8.3984375" style="87" customWidth="1"/>
    <col min="14120" max="14120" width="8.59765625" style="87" customWidth="1"/>
    <col min="14121" max="14121" width="3.09765625" style="87" customWidth="1"/>
    <col min="14122" max="14122" width="11" style="87" customWidth="1"/>
    <col min="14123" max="14123" width="8.69921875" style="87" customWidth="1"/>
    <col min="14124" max="14124" width="8.59765625" style="87" customWidth="1"/>
    <col min="14125" max="14125" width="8.69921875" style="87" customWidth="1"/>
    <col min="14126" max="14126" width="2.59765625" style="87" customWidth="1"/>
    <col min="14127" max="14127" width="10.5" style="87" customWidth="1"/>
    <col min="14128" max="14128" width="6.3984375" style="87" customWidth="1"/>
    <col min="14129" max="14129" width="7.8984375" style="87" customWidth="1"/>
    <col min="14130" max="14130" width="8" style="87" customWidth="1"/>
    <col min="14131" max="14131" width="2.5" style="87" customWidth="1"/>
    <col min="14132" max="14132" width="10.3984375" style="87" customWidth="1"/>
    <col min="14133" max="14133" width="7.5" style="87" customWidth="1"/>
    <col min="14134" max="14134" width="7" style="87" customWidth="1"/>
    <col min="14135" max="14135" width="7.69921875" style="87" customWidth="1"/>
    <col min="14136" max="14136" width="2.09765625" style="87" customWidth="1"/>
    <col min="14137" max="14137" width="10.09765625" style="87" bestFit="1" customWidth="1"/>
    <col min="14138" max="14138" width="6.09765625" style="87" bestFit="1" customWidth="1"/>
    <col min="14139" max="14139" width="7.3984375" style="87" customWidth="1"/>
    <col min="14140" max="14140" width="7" style="87" customWidth="1"/>
    <col min="14141" max="14336" width="11" style="87"/>
    <col min="14337" max="14337" width="27.8984375" style="87" customWidth="1"/>
    <col min="14338" max="14338" width="11.19921875" style="87" customWidth="1"/>
    <col min="14339" max="14339" width="7.59765625" style="87" customWidth="1"/>
    <col min="14340" max="14340" width="7.69921875" style="87" customWidth="1"/>
    <col min="14341" max="14341" width="7.3984375" style="87" customWidth="1"/>
    <col min="14342" max="14342" width="1.3984375" style="87" customWidth="1"/>
    <col min="14343" max="14343" width="12" style="87" customWidth="1"/>
    <col min="14344" max="14344" width="7.19921875" style="87" customWidth="1"/>
    <col min="14345" max="14345" width="7.59765625" style="87" customWidth="1"/>
    <col min="14346" max="14346" width="7.8984375" style="87" customWidth="1"/>
    <col min="14347" max="14347" width="1.3984375" style="87" customWidth="1"/>
    <col min="14348" max="14348" width="11" style="87" customWidth="1"/>
    <col min="14349" max="14349" width="8.19921875" style="87" customWidth="1"/>
    <col min="14350" max="14350" width="7.5" style="87" customWidth="1"/>
    <col min="14351" max="14351" width="7.3984375" style="87" customWidth="1"/>
    <col min="14352" max="14352" width="1.5" style="87" customWidth="1"/>
    <col min="14353" max="14353" width="11" style="87" customWidth="1"/>
    <col min="14354" max="14354" width="7" style="87" customWidth="1"/>
    <col min="14355" max="14355" width="7.59765625" style="87" customWidth="1"/>
    <col min="14356" max="14356" width="7.19921875" style="87" customWidth="1"/>
    <col min="14357" max="14357" width="1.19921875" style="87" customWidth="1"/>
    <col min="14358" max="14358" width="11.69921875" style="87" customWidth="1"/>
    <col min="14359" max="14359" width="7" style="87" customWidth="1"/>
    <col min="14360" max="14360" width="8.5" style="87" customWidth="1"/>
    <col min="14361" max="14361" width="7.3984375" style="87" customWidth="1"/>
    <col min="14362" max="14362" width="1.59765625" style="87" customWidth="1"/>
    <col min="14363" max="14363" width="10.5" style="87" customWidth="1"/>
    <col min="14364" max="14364" width="7" style="87" customWidth="1"/>
    <col min="14365" max="14365" width="6.19921875" style="87" customWidth="1"/>
    <col min="14366" max="14366" width="7.19921875" style="87" customWidth="1"/>
    <col min="14367" max="14367" width="1.8984375" style="87" customWidth="1"/>
    <col min="14368" max="14368" width="11.5" style="87" customWidth="1"/>
    <col min="14369" max="14369" width="7.59765625" style="87" customWidth="1"/>
    <col min="14370" max="14370" width="8.8984375" style="87" customWidth="1"/>
    <col min="14371" max="14371" width="8.3984375" style="87" customWidth="1"/>
    <col min="14372" max="14372" width="3.09765625" style="87" customWidth="1"/>
    <col min="14373" max="14373" width="12" style="87" customWidth="1"/>
    <col min="14374" max="14374" width="7.69921875" style="87" customWidth="1"/>
    <col min="14375" max="14375" width="8.3984375" style="87" customWidth="1"/>
    <col min="14376" max="14376" width="8.59765625" style="87" customWidth="1"/>
    <col min="14377" max="14377" width="3.09765625" style="87" customWidth="1"/>
    <col min="14378" max="14378" width="11" style="87" customWidth="1"/>
    <col min="14379" max="14379" width="8.69921875" style="87" customWidth="1"/>
    <col min="14380" max="14380" width="8.59765625" style="87" customWidth="1"/>
    <col min="14381" max="14381" width="8.69921875" style="87" customWidth="1"/>
    <col min="14382" max="14382" width="2.59765625" style="87" customWidth="1"/>
    <col min="14383" max="14383" width="10.5" style="87" customWidth="1"/>
    <col min="14384" max="14384" width="6.3984375" style="87" customWidth="1"/>
    <col min="14385" max="14385" width="7.8984375" style="87" customWidth="1"/>
    <col min="14386" max="14386" width="8" style="87" customWidth="1"/>
    <col min="14387" max="14387" width="2.5" style="87" customWidth="1"/>
    <col min="14388" max="14388" width="10.3984375" style="87" customWidth="1"/>
    <col min="14389" max="14389" width="7.5" style="87" customWidth="1"/>
    <col min="14390" max="14390" width="7" style="87" customWidth="1"/>
    <col min="14391" max="14391" width="7.69921875" style="87" customWidth="1"/>
    <col min="14392" max="14392" width="2.09765625" style="87" customWidth="1"/>
    <col min="14393" max="14393" width="10.09765625" style="87" bestFit="1" customWidth="1"/>
    <col min="14394" max="14394" width="6.09765625" style="87" bestFit="1" customWidth="1"/>
    <col min="14395" max="14395" width="7.3984375" style="87" customWidth="1"/>
    <col min="14396" max="14396" width="7" style="87" customWidth="1"/>
    <col min="14397" max="14592" width="11" style="87"/>
    <col min="14593" max="14593" width="27.8984375" style="87" customWidth="1"/>
    <col min="14594" max="14594" width="11.19921875" style="87" customWidth="1"/>
    <col min="14595" max="14595" width="7.59765625" style="87" customWidth="1"/>
    <col min="14596" max="14596" width="7.69921875" style="87" customWidth="1"/>
    <col min="14597" max="14597" width="7.3984375" style="87" customWidth="1"/>
    <col min="14598" max="14598" width="1.3984375" style="87" customWidth="1"/>
    <col min="14599" max="14599" width="12" style="87" customWidth="1"/>
    <col min="14600" max="14600" width="7.19921875" style="87" customWidth="1"/>
    <col min="14601" max="14601" width="7.59765625" style="87" customWidth="1"/>
    <col min="14602" max="14602" width="7.8984375" style="87" customWidth="1"/>
    <col min="14603" max="14603" width="1.3984375" style="87" customWidth="1"/>
    <col min="14604" max="14604" width="11" style="87" customWidth="1"/>
    <col min="14605" max="14605" width="8.19921875" style="87" customWidth="1"/>
    <col min="14606" max="14606" width="7.5" style="87" customWidth="1"/>
    <col min="14607" max="14607" width="7.3984375" style="87" customWidth="1"/>
    <col min="14608" max="14608" width="1.5" style="87" customWidth="1"/>
    <col min="14609" max="14609" width="11" style="87" customWidth="1"/>
    <col min="14610" max="14610" width="7" style="87" customWidth="1"/>
    <col min="14611" max="14611" width="7.59765625" style="87" customWidth="1"/>
    <col min="14612" max="14612" width="7.19921875" style="87" customWidth="1"/>
    <col min="14613" max="14613" width="1.19921875" style="87" customWidth="1"/>
    <col min="14614" max="14614" width="11.69921875" style="87" customWidth="1"/>
    <col min="14615" max="14615" width="7" style="87" customWidth="1"/>
    <col min="14616" max="14616" width="8.5" style="87" customWidth="1"/>
    <col min="14617" max="14617" width="7.3984375" style="87" customWidth="1"/>
    <col min="14618" max="14618" width="1.59765625" style="87" customWidth="1"/>
    <col min="14619" max="14619" width="10.5" style="87" customWidth="1"/>
    <col min="14620" max="14620" width="7" style="87" customWidth="1"/>
    <col min="14621" max="14621" width="6.19921875" style="87" customWidth="1"/>
    <col min="14622" max="14622" width="7.19921875" style="87" customWidth="1"/>
    <col min="14623" max="14623" width="1.8984375" style="87" customWidth="1"/>
    <col min="14624" max="14624" width="11.5" style="87" customWidth="1"/>
    <col min="14625" max="14625" width="7.59765625" style="87" customWidth="1"/>
    <col min="14626" max="14626" width="8.8984375" style="87" customWidth="1"/>
    <col min="14627" max="14627" width="8.3984375" style="87" customWidth="1"/>
    <col min="14628" max="14628" width="3.09765625" style="87" customWidth="1"/>
    <col min="14629" max="14629" width="12" style="87" customWidth="1"/>
    <col min="14630" max="14630" width="7.69921875" style="87" customWidth="1"/>
    <col min="14631" max="14631" width="8.3984375" style="87" customWidth="1"/>
    <col min="14632" max="14632" width="8.59765625" style="87" customWidth="1"/>
    <col min="14633" max="14633" width="3.09765625" style="87" customWidth="1"/>
    <col min="14634" max="14634" width="11" style="87" customWidth="1"/>
    <col min="14635" max="14635" width="8.69921875" style="87" customWidth="1"/>
    <col min="14636" max="14636" width="8.59765625" style="87" customWidth="1"/>
    <col min="14637" max="14637" width="8.69921875" style="87" customWidth="1"/>
    <col min="14638" max="14638" width="2.59765625" style="87" customWidth="1"/>
    <col min="14639" max="14639" width="10.5" style="87" customWidth="1"/>
    <col min="14640" max="14640" width="6.3984375" style="87" customWidth="1"/>
    <col min="14641" max="14641" width="7.8984375" style="87" customWidth="1"/>
    <col min="14642" max="14642" width="8" style="87" customWidth="1"/>
    <col min="14643" max="14643" width="2.5" style="87" customWidth="1"/>
    <col min="14644" max="14644" width="10.3984375" style="87" customWidth="1"/>
    <col min="14645" max="14645" width="7.5" style="87" customWidth="1"/>
    <col min="14646" max="14646" width="7" style="87" customWidth="1"/>
    <col min="14647" max="14647" width="7.69921875" style="87" customWidth="1"/>
    <col min="14648" max="14648" width="2.09765625" style="87" customWidth="1"/>
    <col min="14649" max="14649" width="10.09765625" style="87" bestFit="1" customWidth="1"/>
    <col min="14650" max="14650" width="6.09765625" style="87" bestFit="1" customWidth="1"/>
    <col min="14651" max="14651" width="7.3984375" style="87" customWidth="1"/>
    <col min="14652" max="14652" width="7" style="87" customWidth="1"/>
    <col min="14653" max="14848" width="11" style="87"/>
    <col min="14849" max="14849" width="27.8984375" style="87" customWidth="1"/>
    <col min="14850" max="14850" width="11.19921875" style="87" customWidth="1"/>
    <col min="14851" max="14851" width="7.59765625" style="87" customWidth="1"/>
    <col min="14852" max="14852" width="7.69921875" style="87" customWidth="1"/>
    <col min="14853" max="14853" width="7.3984375" style="87" customWidth="1"/>
    <col min="14854" max="14854" width="1.3984375" style="87" customWidth="1"/>
    <col min="14855" max="14855" width="12" style="87" customWidth="1"/>
    <col min="14856" max="14856" width="7.19921875" style="87" customWidth="1"/>
    <col min="14857" max="14857" width="7.59765625" style="87" customWidth="1"/>
    <col min="14858" max="14858" width="7.8984375" style="87" customWidth="1"/>
    <col min="14859" max="14859" width="1.3984375" style="87" customWidth="1"/>
    <col min="14860" max="14860" width="11" style="87" customWidth="1"/>
    <col min="14861" max="14861" width="8.19921875" style="87" customWidth="1"/>
    <col min="14862" max="14862" width="7.5" style="87" customWidth="1"/>
    <col min="14863" max="14863" width="7.3984375" style="87" customWidth="1"/>
    <col min="14864" max="14864" width="1.5" style="87" customWidth="1"/>
    <col min="14865" max="14865" width="11" style="87" customWidth="1"/>
    <col min="14866" max="14866" width="7" style="87" customWidth="1"/>
    <col min="14867" max="14867" width="7.59765625" style="87" customWidth="1"/>
    <col min="14868" max="14868" width="7.19921875" style="87" customWidth="1"/>
    <col min="14869" max="14869" width="1.19921875" style="87" customWidth="1"/>
    <col min="14870" max="14870" width="11.69921875" style="87" customWidth="1"/>
    <col min="14871" max="14871" width="7" style="87" customWidth="1"/>
    <col min="14872" max="14872" width="8.5" style="87" customWidth="1"/>
    <col min="14873" max="14873" width="7.3984375" style="87" customWidth="1"/>
    <col min="14874" max="14874" width="1.59765625" style="87" customWidth="1"/>
    <col min="14875" max="14875" width="10.5" style="87" customWidth="1"/>
    <col min="14876" max="14876" width="7" style="87" customWidth="1"/>
    <col min="14877" max="14877" width="6.19921875" style="87" customWidth="1"/>
    <col min="14878" max="14878" width="7.19921875" style="87" customWidth="1"/>
    <col min="14879" max="14879" width="1.8984375" style="87" customWidth="1"/>
    <col min="14880" max="14880" width="11.5" style="87" customWidth="1"/>
    <col min="14881" max="14881" width="7.59765625" style="87" customWidth="1"/>
    <col min="14882" max="14882" width="8.8984375" style="87" customWidth="1"/>
    <col min="14883" max="14883" width="8.3984375" style="87" customWidth="1"/>
    <col min="14884" max="14884" width="3.09765625" style="87" customWidth="1"/>
    <col min="14885" max="14885" width="12" style="87" customWidth="1"/>
    <col min="14886" max="14886" width="7.69921875" style="87" customWidth="1"/>
    <col min="14887" max="14887" width="8.3984375" style="87" customWidth="1"/>
    <col min="14888" max="14888" width="8.59765625" style="87" customWidth="1"/>
    <col min="14889" max="14889" width="3.09765625" style="87" customWidth="1"/>
    <col min="14890" max="14890" width="11" style="87" customWidth="1"/>
    <col min="14891" max="14891" width="8.69921875" style="87" customWidth="1"/>
    <col min="14892" max="14892" width="8.59765625" style="87" customWidth="1"/>
    <col min="14893" max="14893" width="8.69921875" style="87" customWidth="1"/>
    <col min="14894" max="14894" width="2.59765625" style="87" customWidth="1"/>
    <col min="14895" max="14895" width="10.5" style="87" customWidth="1"/>
    <col min="14896" max="14896" width="6.3984375" style="87" customWidth="1"/>
    <col min="14897" max="14897" width="7.8984375" style="87" customWidth="1"/>
    <col min="14898" max="14898" width="8" style="87" customWidth="1"/>
    <col min="14899" max="14899" width="2.5" style="87" customWidth="1"/>
    <col min="14900" max="14900" width="10.3984375" style="87" customWidth="1"/>
    <col min="14901" max="14901" width="7.5" style="87" customWidth="1"/>
    <col min="14902" max="14902" width="7" style="87" customWidth="1"/>
    <col min="14903" max="14903" width="7.69921875" style="87" customWidth="1"/>
    <col min="14904" max="14904" width="2.09765625" style="87" customWidth="1"/>
    <col min="14905" max="14905" width="10.09765625" style="87" bestFit="1" customWidth="1"/>
    <col min="14906" max="14906" width="6.09765625" style="87" bestFit="1" customWidth="1"/>
    <col min="14907" max="14907" width="7.3984375" style="87" customWidth="1"/>
    <col min="14908" max="14908" width="7" style="87" customWidth="1"/>
    <col min="14909" max="15104" width="11" style="87"/>
    <col min="15105" max="15105" width="27.8984375" style="87" customWidth="1"/>
    <col min="15106" max="15106" width="11.19921875" style="87" customWidth="1"/>
    <col min="15107" max="15107" width="7.59765625" style="87" customWidth="1"/>
    <col min="15108" max="15108" width="7.69921875" style="87" customWidth="1"/>
    <col min="15109" max="15109" width="7.3984375" style="87" customWidth="1"/>
    <col min="15110" max="15110" width="1.3984375" style="87" customWidth="1"/>
    <col min="15111" max="15111" width="12" style="87" customWidth="1"/>
    <col min="15112" max="15112" width="7.19921875" style="87" customWidth="1"/>
    <col min="15113" max="15113" width="7.59765625" style="87" customWidth="1"/>
    <col min="15114" max="15114" width="7.8984375" style="87" customWidth="1"/>
    <col min="15115" max="15115" width="1.3984375" style="87" customWidth="1"/>
    <col min="15116" max="15116" width="11" style="87" customWidth="1"/>
    <col min="15117" max="15117" width="8.19921875" style="87" customWidth="1"/>
    <col min="15118" max="15118" width="7.5" style="87" customWidth="1"/>
    <col min="15119" max="15119" width="7.3984375" style="87" customWidth="1"/>
    <col min="15120" max="15120" width="1.5" style="87" customWidth="1"/>
    <col min="15121" max="15121" width="11" style="87" customWidth="1"/>
    <col min="15122" max="15122" width="7" style="87" customWidth="1"/>
    <col min="15123" max="15123" width="7.59765625" style="87" customWidth="1"/>
    <col min="15124" max="15124" width="7.19921875" style="87" customWidth="1"/>
    <col min="15125" max="15125" width="1.19921875" style="87" customWidth="1"/>
    <col min="15126" max="15126" width="11.69921875" style="87" customWidth="1"/>
    <col min="15127" max="15127" width="7" style="87" customWidth="1"/>
    <col min="15128" max="15128" width="8.5" style="87" customWidth="1"/>
    <col min="15129" max="15129" width="7.3984375" style="87" customWidth="1"/>
    <col min="15130" max="15130" width="1.59765625" style="87" customWidth="1"/>
    <col min="15131" max="15131" width="10.5" style="87" customWidth="1"/>
    <col min="15132" max="15132" width="7" style="87" customWidth="1"/>
    <col min="15133" max="15133" width="6.19921875" style="87" customWidth="1"/>
    <col min="15134" max="15134" width="7.19921875" style="87" customWidth="1"/>
    <col min="15135" max="15135" width="1.8984375" style="87" customWidth="1"/>
    <col min="15136" max="15136" width="11.5" style="87" customWidth="1"/>
    <col min="15137" max="15137" width="7.59765625" style="87" customWidth="1"/>
    <col min="15138" max="15138" width="8.8984375" style="87" customWidth="1"/>
    <col min="15139" max="15139" width="8.3984375" style="87" customWidth="1"/>
    <col min="15140" max="15140" width="3.09765625" style="87" customWidth="1"/>
    <col min="15141" max="15141" width="12" style="87" customWidth="1"/>
    <col min="15142" max="15142" width="7.69921875" style="87" customWidth="1"/>
    <col min="15143" max="15143" width="8.3984375" style="87" customWidth="1"/>
    <col min="15144" max="15144" width="8.59765625" style="87" customWidth="1"/>
    <col min="15145" max="15145" width="3.09765625" style="87" customWidth="1"/>
    <col min="15146" max="15146" width="11" style="87" customWidth="1"/>
    <col min="15147" max="15147" width="8.69921875" style="87" customWidth="1"/>
    <col min="15148" max="15148" width="8.59765625" style="87" customWidth="1"/>
    <col min="15149" max="15149" width="8.69921875" style="87" customWidth="1"/>
    <col min="15150" max="15150" width="2.59765625" style="87" customWidth="1"/>
    <col min="15151" max="15151" width="10.5" style="87" customWidth="1"/>
    <col min="15152" max="15152" width="6.3984375" style="87" customWidth="1"/>
    <col min="15153" max="15153" width="7.8984375" style="87" customWidth="1"/>
    <col min="15154" max="15154" width="8" style="87" customWidth="1"/>
    <col min="15155" max="15155" width="2.5" style="87" customWidth="1"/>
    <col min="15156" max="15156" width="10.3984375" style="87" customWidth="1"/>
    <col min="15157" max="15157" width="7.5" style="87" customWidth="1"/>
    <col min="15158" max="15158" width="7" style="87" customWidth="1"/>
    <col min="15159" max="15159" width="7.69921875" style="87" customWidth="1"/>
    <col min="15160" max="15160" width="2.09765625" style="87" customWidth="1"/>
    <col min="15161" max="15161" width="10.09765625" style="87" bestFit="1" customWidth="1"/>
    <col min="15162" max="15162" width="6.09765625" style="87" bestFit="1" customWidth="1"/>
    <col min="15163" max="15163" width="7.3984375" style="87" customWidth="1"/>
    <col min="15164" max="15164" width="7" style="87" customWidth="1"/>
    <col min="15165" max="15360" width="11" style="87"/>
    <col min="15361" max="15361" width="27.8984375" style="87" customWidth="1"/>
    <col min="15362" max="15362" width="11.19921875" style="87" customWidth="1"/>
    <col min="15363" max="15363" width="7.59765625" style="87" customWidth="1"/>
    <col min="15364" max="15364" width="7.69921875" style="87" customWidth="1"/>
    <col min="15365" max="15365" width="7.3984375" style="87" customWidth="1"/>
    <col min="15366" max="15366" width="1.3984375" style="87" customWidth="1"/>
    <col min="15367" max="15367" width="12" style="87" customWidth="1"/>
    <col min="15368" max="15368" width="7.19921875" style="87" customWidth="1"/>
    <col min="15369" max="15369" width="7.59765625" style="87" customWidth="1"/>
    <col min="15370" max="15370" width="7.8984375" style="87" customWidth="1"/>
    <col min="15371" max="15371" width="1.3984375" style="87" customWidth="1"/>
    <col min="15372" max="15372" width="11" style="87" customWidth="1"/>
    <col min="15373" max="15373" width="8.19921875" style="87" customWidth="1"/>
    <col min="15374" max="15374" width="7.5" style="87" customWidth="1"/>
    <col min="15375" max="15375" width="7.3984375" style="87" customWidth="1"/>
    <col min="15376" max="15376" width="1.5" style="87" customWidth="1"/>
    <col min="15377" max="15377" width="11" style="87" customWidth="1"/>
    <col min="15378" max="15378" width="7" style="87" customWidth="1"/>
    <col min="15379" max="15379" width="7.59765625" style="87" customWidth="1"/>
    <col min="15380" max="15380" width="7.19921875" style="87" customWidth="1"/>
    <col min="15381" max="15381" width="1.19921875" style="87" customWidth="1"/>
    <col min="15382" max="15382" width="11.69921875" style="87" customWidth="1"/>
    <col min="15383" max="15383" width="7" style="87" customWidth="1"/>
    <col min="15384" max="15384" width="8.5" style="87" customWidth="1"/>
    <col min="15385" max="15385" width="7.3984375" style="87" customWidth="1"/>
    <col min="15386" max="15386" width="1.59765625" style="87" customWidth="1"/>
    <col min="15387" max="15387" width="10.5" style="87" customWidth="1"/>
    <col min="15388" max="15388" width="7" style="87" customWidth="1"/>
    <col min="15389" max="15389" width="6.19921875" style="87" customWidth="1"/>
    <col min="15390" max="15390" width="7.19921875" style="87" customWidth="1"/>
    <col min="15391" max="15391" width="1.8984375" style="87" customWidth="1"/>
    <col min="15392" max="15392" width="11.5" style="87" customWidth="1"/>
    <col min="15393" max="15393" width="7.59765625" style="87" customWidth="1"/>
    <col min="15394" max="15394" width="8.8984375" style="87" customWidth="1"/>
    <col min="15395" max="15395" width="8.3984375" style="87" customWidth="1"/>
    <col min="15396" max="15396" width="3.09765625" style="87" customWidth="1"/>
    <col min="15397" max="15397" width="12" style="87" customWidth="1"/>
    <col min="15398" max="15398" width="7.69921875" style="87" customWidth="1"/>
    <col min="15399" max="15399" width="8.3984375" style="87" customWidth="1"/>
    <col min="15400" max="15400" width="8.59765625" style="87" customWidth="1"/>
    <col min="15401" max="15401" width="3.09765625" style="87" customWidth="1"/>
    <col min="15402" max="15402" width="11" style="87" customWidth="1"/>
    <col min="15403" max="15403" width="8.69921875" style="87" customWidth="1"/>
    <col min="15404" max="15404" width="8.59765625" style="87" customWidth="1"/>
    <col min="15405" max="15405" width="8.69921875" style="87" customWidth="1"/>
    <col min="15406" max="15406" width="2.59765625" style="87" customWidth="1"/>
    <col min="15407" max="15407" width="10.5" style="87" customWidth="1"/>
    <col min="15408" max="15408" width="6.3984375" style="87" customWidth="1"/>
    <col min="15409" max="15409" width="7.8984375" style="87" customWidth="1"/>
    <col min="15410" max="15410" width="8" style="87" customWidth="1"/>
    <col min="15411" max="15411" width="2.5" style="87" customWidth="1"/>
    <col min="15412" max="15412" width="10.3984375" style="87" customWidth="1"/>
    <col min="15413" max="15413" width="7.5" style="87" customWidth="1"/>
    <col min="15414" max="15414" width="7" style="87" customWidth="1"/>
    <col min="15415" max="15415" width="7.69921875" style="87" customWidth="1"/>
    <col min="15416" max="15416" width="2.09765625" style="87" customWidth="1"/>
    <col min="15417" max="15417" width="10.09765625" style="87" bestFit="1" customWidth="1"/>
    <col min="15418" max="15418" width="6.09765625" style="87" bestFit="1" customWidth="1"/>
    <col min="15419" max="15419" width="7.3984375" style="87" customWidth="1"/>
    <col min="15420" max="15420" width="7" style="87" customWidth="1"/>
    <col min="15421" max="15616" width="11" style="87"/>
    <col min="15617" max="15617" width="27.8984375" style="87" customWidth="1"/>
    <col min="15618" max="15618" width="11.19921875" style="87" customWidth="1"/>
    <col min="15619" max="15619" width="7.59765625" style="87" customWidth="1"/>
    <col min="15620" max="15620" width="7.69921875" style="87" customWidth="1"/>
    <col min="15621" max="15621" width="7.3984375" style="87" customWidth="1"/>
    <col min="15622" max="15622" width="1.3984375" style="87" customWidth="1"/>
    <col min="15623" max="15623" width="12" style="87" customWidth="1"/>
    <col min="15624" max="15624" width="7.19921875" style="87" customWidth="1"/>
    <col min="15625" max="15625" width="7.59765625" style="87" customWidth="1"/>
    <col min="15626" max="15626" width="7.8984375" style="87" customWidth="1"/>
    <col min="15627" max="15627" width="1.3984375" style="87" customWidth="1"/>
    <col min="15628" max="15628" width="11" style="87" customWidth="1"/>
    <col min="15629" max="15629" width="8.19921875" style="87" customWidth="1"/>
    <col min="15630" max="15630" width="7.5" style="87" customWidth="1"/>
    <col min="15631" max="15631" width="7.3984375" style="87" customWidth="1"/>
    <col min="15632" max="15632" width="1.5" style="87" customWidth="1"/>
    <col min="15633" max="15633" width="11" style="87" customWidth="1"/>
    <col min="15634" max="15634" width="7" style="87" customWidth="1"/>
    <col min="15635" max="15635" width="7.59765625" style="87" customWidth="1"/>
    <col min="15636" max="15636" width="7.19921875" style="87" customWidth="1"/>
    <col min="15637" max="15637" width="1.19921875" style="87" customWidth="1"/>
    <col min="15638" max="15638" width="11.69921875" style="87" customWidth="1"/>
    <col min="15639" max="15639" width="7" style="87" customWidth="1"/>
    <col min="15640" max="15640" width="8.5" style="87" customWidth="1"/>
    <col min="15641" max="15641" width="7.3984375" style="87" customWidth="1"/>
    <col min="15642" max="15642" width="1.59765625" style="87" customWidth="1"/>
    <col min="15643" max="15643" width="10.5" style="87" customWidth="1"/>
    <col min="15644" max="15644" width="7" style="87" customWidth="1"/>
    <col min="15645" max="15645" width="6.19921875" style="87" customWidth="1"/>
    <col min="15646" max="15646" width="7.19921875" style="87" customWidth="1"/>
    <col min="15647" max="15647" width="1.8984375" style="87" customWidth="1"/>
    <col min="15648" max="15648" width="11.5" style="87" customWidth="1"/>
    <col min="15649" max="15649" width="7.59765625" style="87" customWidth="1"/>
    <col min="15650" max="15650" width="8.8984375" style="87" customWidth="1"/>
    <col min="15651" max="15651" width="8.3984375" style="87" customWidth="1"/>
    <col min="15652" max="15652" width="3.09765625" style="87" customWidth="1"/>
    <col min="15653" max="15653" width="12" style="87" customWidth="1"/>
    <col min="15654" max="15654" width="7.69921875" style="87" customWidth="1"/>
    <col min="15655" max="15655" width="8.3984375" style="87" customWidth="1"/>
    <col min="15656" max="15656" width="8.59765625" style="87" customWidth="1"/>
    <col min="15657" max="15657" width="3.09765625" style="87" customWidth="1"/>
    <col min="15658" max="15658" width="11" style="87" customWidth="1"/>
    <col min="15659" max="15659" width="8.69921875" style="87" customWidth="1"/>
    <col min="15660" max="15660" width="8.59765625" style="87" customWidth="1"/>
    <col min="15661" max="15661" width="8.69921875" style="87" customWidth="1"/>
    <col min="15662" max="15662" width="2.59765625" style="87" customWidth="1"/>
    <col min="15663" max="15663" width="10.5" style="87" customWidth="1"/>
    <col min="15664" max="15664" width="6.3984375" style="87" customWidth="1"/>
    <col min="15665" max="15665" width="7.8984375" style="87" customWidth="1"/>
    <col min="15666" max="15666" width="8" style="87" customWidth="1"/>
    <col min="15667" max="15667" width="2.5" style="87" customWidth="1"/>
    <col min="15668" max="15668" width="10.3984375" style="87" customWidth="1"/>
    <col min="15669" max="15669" width="7.5" style="87" customWidth="1"/>
    <col min="15670" max="15670" width="7" style="87" customWidth="1"/>
    <col min="15671" max="15671" width="7.69921875" style="87" customWidth="1"/>
    <col min="15672" max="15672" width="2.09765625" style="87" customWidth="1"/>
    <col min="15673" max="15673" width="10.09765625" style="87" bestFit="1" customWidth="1"/>
    <col min="15674" max="15674" width="6.09765625" style="87" bestFit="1" customWidth="1"/>
    <col min="15675" max="15675" width="7.3984375" style="87" customWidth="1"/>
    <col min="15676" max="15676" width="7" style="87" customWidth="1"/>
    <col min="15677" max="15872" width="11" style="87"/>
    <col min="15873" max="15873" width="27.8984375" style="87" customWidth="1"/>
    <col min="15874" max="15874" width="11.19921875" style="87" customWidth="1"/>
    <col min="15875" max="15875" width="7.59765625" style="87" customWidth="1"/>
    <col min="15876" max="15876" width="7.69921875" style="87" customWidth="1"/>
    <col min="15877" max="15877" width="7.3984375" style="87" customWidth="1"/>
    <col min="15878" max="15878" width="1.3984375" style="87" customWidth="1"/>
    <col min="15879" max="15879" width="12" style="87" customWidth="1"/>
    <col min="15880" max="15880" width="7.19921875" style="87" customWidth="1"/>
    <col min="15881" max="15881" width="7.59765625" style="87" customWidth="1"/>
    <col min="15882" max="15882" width="7.8984375" style="87" customWidth="1"/>
    <col min="15883" max="15883" width="1.3984375" style="87" customWidth="1"/>
    <col min="15884" max="15884" width="11" style="87" customWidth="1"/>
    <col min="15885" max="15885" width="8.19921875" style="87" customWidth="1"/>
    <col min="15886" max="15886" width="7.5" style="87" customWidth="1"/>
    <col min="15887" max="15887" width="7.3984375" style="87" customWidth="1"/>
    <col min="15888" max="15888" width="1.5" style="87" customWidth="1"/>
    <col min="15889" max="15889" width="11" style="87" customWidth="1"/>
    <col min="15890" max="15890" width="7" style="87" customWidth="1"/>
    <col min="15891" max="15891" width="7.59765625" style="87" customWidth="1"/>
    <col min="15892" max="15892" width="7.19921875" style="87" customWidth="1"/>
    <col min="15893" max="15893" width="1.19921875" style="87" customWidth="1"/>
    <col min="15894" max="15894" width="11.69921875" style="87" customWidth="1"/>
    <col min="15895" max="15895" width="7" style="87" customWidth="1"/>
    <col min="15896" max="15896" width="8.5" style="87" customWidth="1"/>
    <col min="15897" max="15897" width="7.3984375" style="87" customWidth="1"/>
    <col min="15898" max="15898" width="1.59765625" style="87" customWidth="1"/>
    <col min="15899" max="15899" width="10.5" style="87" customWidth="1"/>
    <col min="15900" max="15900" width="7" style="87" customWidth="1"/>
    <col min="15901" max="15901" width="6.19921875" style="87" customWidth="1"/>
    <col min="15902" max="15902" width="7.19921875" style="87" customWidth="1"/>
    <col min="15903" max="15903" width="1.8984375" style="87" customWidth="1"/>
    <col min="15904" max="15904" width="11.5" style="87" customWidth="1"/>
    <col min="15905" max="15905" width="7.59765625" style="87" customWidth="1"/>
    <col min="15906" max="15906" width="8.8984375" style="87" customWidth="1"/>
    <col min="15907" max="15907" width="8.3984375" style="87" customWidth="1"/>
    <col min="15908" max="15908" width="3.09765625" style="87" customWidth="1"/>
    <col min="15909" max="15909" width="12" style="87" customWidth="1"/>
    <col min="15910" max="15910" width="7.69921875" style="87" customWidth="1"/>
    <col min="15911" max="15911" width="8.3984375" style="87" customWidth="1"/>
    <col min="15912" max="15912" width="8.59765625" style="87" customWidth="1"/>
    <col min="15913" max="15913" width="3.09765625" style="87" customWidth="1"/>
    <col min="15914" max="15914" width="11" style="87" customWidth="1"/>
    <col min="15915" max="15915" width="8.69921875" style="87" customWidth="1"/>
    <col min="15916" max="15916" width="8.59765625" style="87" customWidth="1"/>
    <col min="15917" max="15917" width="8.69921875" style="87" customWidth="1"/>
    <col min="15918" max="15918" width="2.59765625" style="87" customWidth="1"/>
    <col min="15919" max="15919" width="10.5" style="87" customWidth="1"/>
    <col min="15920" max="15920" width="6.3984375" style="87" customWidth="1"/>
    <col min="15921" max="15921" width="7.8984375" style="87" customWidth="1"/>
    <col min="15922" max="15922" width="8" style="87" customWidth="1"/>
    <col min="15923" max="15923" width="2.5" style="87" customWidth="1"/>
    <col min="15924" max="15924" width="10.3984375" style="87" customWidth="1"/>
    <col min="15925" max="15925" width="7.5" style="87" customWidth="1"/>
    <col min="15926" max="15926" width="7" style="87" customWidth="1"/>
    <col min="15927" max="15927" width="7.69921875" style="87" customWidth="1"/>
    <col min="15928" max="15928" width="2.09765625" style="87" customWidth="1"/>
    <col min="15929" max="15929" width="10.09765625" style="87" bestFit="1" customWidth="1"/>
    <col min="15930" max="15930" width="6.09765625" style="87" bestFit="1" customWidth="1"/>
    <col min="15931" max="15931" width="7.3984375" style="87" customWidth="1"/>
    <col min="15932" max="15932" width="7" style="87" customWidth="1"/>
    <col min="15933" max="16128" width="11" style="87"/>
    <col min="16129" max="16129" width="27.8984375" style="87" customWidth="1"/>
    <col min="16130" max="16130" width="11.19921875" style="87" customWidth="1"/>
    <col min="16131" max="16131" width="7.59765625" style="87" customWidth="1"/>
    <col min="16132" max="16132" width="7.69921875" style="87" customWidth="1"/>
    <col min="16133" max="16133" width="7.3984375" style="87" customWidth="1"/>
    <col min="16134" max="16134" width="1.3984375" style="87" customWidth="1"/>
    <col min="16135" max="16135" width="12" style="87" customWidth="1"/>
    <col min="16136" max="16136" width="7.19921875" style="87" customWidth="1"/>
    <col min="16137" max="16137" width="7.59765625" style="87" customWidth="1"/>
    <col min="16138" max="16138" width="7.8984375" style="87" customWidth="1"/>
    <col min="16139" max="16139" width="1.3984375" style="87" customWidth="1"/>
    <col min="16140" max="16140" width="11" style="87" customWidth="1"/>
    <col min="16141" max="16141" width="8.19921875" style="87" customWidth="1"/>
    <col min="16142" max="16142" width="7.5" style="87" customWidth="1"/>
    <col min="16143" max="16143" width="7.3984375" style="87" customWidth="1"/>
    <col min="16144" max="16144" width="1.5" style="87" customWidth="1"/>
    <col min="16145" max="16145" width="11" style="87" customWidth="1"/>
    <col min="16146" max="16146" width="7" style="87" customWidth="1"/>
    <col min="16147" max="16147" width="7.59765625" style="87" customWidth="1"/>
    <col min="16148" max="16148" width="7.19921875" style="87" customWidth="1"/>
    <col min="16149" max="16149" width="1.19921875" style="87" customWidth="1"/>
    <col min="16150" max="16150" width="11.69921875" style="87" customWidth="1"/>
    <col min="16151" max="16151" width="7" style="87" customWidth="1"/>
    <col min="16152" max="16152" width="8.5" style="87" customWidth="1"/>
    <col min="16153" max="16153" width="7.3984375" style="87" customWidth="1"/>
    <col min="16154" max="16154" width="1.59765625" style="87" customWidth="1"/>
    <col min="16155" max="16155" width="10.5" style="87" customWidth="1"/>
    <col min="16156" max="16156" width="7" style="87" customWidth="1"/>
    <col min="16157" max="16157" width="6.19921875" style="87" customWidth="1"/>
    <col min="16158" max="16158" width="7.19921875" style="87" customWidth="1"/>
    <col min="16159" max="16159" width="1.8984375" style="87" customWidth="1"/>
    <col min="16160" max="16160" width="11.5" style="87" customWidth="1"/>
    <col min="16161" max="16161" width="7.59765625" style="87" customWidth="1"/>
    <col min="16162" max="16162" width="8.8984375" style="87" customWidth="1"/>
    <col min="16163" max="16163" width="8.3984375" style="87" customWidth="1"/>
    <col min="16164" max="16164" width="3.09765625" style="87" customWidth="1"/>
    <col min="16165" max="16165" width="12" style="87" customWidth="1"/>
    <col min="16166" max="16166" width="7.69921875" style="87" customWidth="1"/>
    <col min="16167" max="16167" width="8.3984375" style="87" customWidth="1"/>
    <col min="16168" max="16168" width="8.59765625" style="87" customWidth="1"/>
    <col min="16169" max="16169" width="3.09765625" style="87" customWidth="1"/>
    <col min="16170" max="16170" width="11" style="87" customWidth="1"/>
    <col min="16171" max="16171" width="8.69921875" style="87" customWidth="1"/>
    <col min="16172" max="16172" width="8.59765625" style="87" customWidth="1"/>
    <col min="16173" max="16173" width="8.69921875" style="87" customWidth="1"/>
    <col min="16174" max="16174" width="2.59765625" style="87" customWidth="1"/>
    <col min="16175" max="16175" width="10.5" style="87" customWidth="1"/>
    <col min="16176" max="16176" width="6.3984375" style="87" customWidth="1"/>
    <col min="16177" max="16177" width="7.8984375" style="87" customWidth="1"/>
    <col min="16178" max="16178" width="8" style="87" customWidth="1"/>
    <col min="16179" max="16179" width="2.5" style="87" customWidth="1"/>
    <col min="16180" max="16180" width="10.3984375" style="87" customWidth="1"/>
    <col min="16181" max="16181" width="7.5" style="87" customWidth="1"/>
    <col min="16182" max="16182" width="7" style="87" customWidth="1"/>
    <col min="16183" max="16183" width="7.69921875" style="87" customWidth="1"/>
    <col min="16184" max="16184" width="2.09765625" style="87" customWidth="1"/>
    <col min="16185" max="16185" width="10.09765625" style="87" bestFit="1" customWidth="1"/>
    <col min="16186" max="16186" width="6.09765625" style="87" bestFit="1" customWidth="1"/>
    <col min="16187" max="16187" width="7.3984375" style="87" customWidth="1"/>
    <col min="16188" max="16188" width="7" style="87" customWidth="1"/>
    <col min="16189" max="16384" width="11" style="87"/>
  </cols>
  <sheetData>
    <row r="4" spans="1:65" ht="14.25" customHeight="1">
      <c r="A4" s="234" t="s">
        <v>72</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row>
    <row r="5" spans="1:65" ht="12" customHeight="1">
      <c r="A5" s="235" t="s">
        <v>62</v>
      </c>
      <c r="B5" s="233">
        <v>2005</v>
      </c>
      <c r="C5" s="233"/>
      <c r="D5" s="233"/>
      <c r="E5" s="233"/>
      <c r="F5" s="88"/>
      <c r="G5" s="233">
        <v>2006</v>
      </c>
      <c r="H5" s="233"/>
      <c r="I5" s="233"/>
      <c r="J5" s="233"/>
      <c r="K5" s="88"/>
      <c r="L5" s="233">
        <v>2007</v>
      </c>
      <c r="M5" s="233"/>
      <c r="N5" s="233"/>
      <c r="O5" s="233"/>
      <c r="P5" s="88"/>
      <c r="Q5" s="233">
        <v>2008</v>
      </c>
      <c r="R5" s="233"/>
      <c r="S5" s="233"/>
      <c r="T5" s="233"/>
      <c r="U5" s="88"/>
      <c r="V5" s="233">
        <v>2009</v>
      </c>
      <c r="W5" s="233"/>
      <c r="X5" s="233"/>
      <c r="Y5" s="233"/>
      <c r="Z5" s="151"/>
      <c r="AA5" s="233">
        <v>2010</v>
      </c>
      <c r="AB5" s="233"/>
      <c r="AC5" s="233"/>
      <c r="AD5" s="233"/>
      <c r="AF5" s="233">
        <v>2011</v>
      </c>
      <c r="AG5" s="233"/>
      <c r="AH5" s="233"/>
      <c r="AI5" s="233"/>
      <c r="AK5" s="233">
        <v>2012</v>
      </c>
      <c r="AL5" s="233"/>
      <c r="AM5" s="233"/>
      <c r="AN5" s="233"/>
      <c r="AP5" s="233">
        <v>2013</v>
      </c>
      <c r="AQ5" s="233"/>
      <c r="AR5" s="233"/>
      <c r="AS5" s="233"/>
      <c r="AU5" s="233">
        <v>2014</v>
      </c>
      <c r="AV5" s="233"/>
      <c r="AW5" s="233"/>
      <c r="AX5" s="233"/>
      <c r="AZ5" s="233">
        <v>2015</v>
      </c>
      <c r="BA5" s="233"/>
      <c r="BB5" s="233"/>
      <c r="BC5" s="233"/>
      <c r="BE5" s="233">
        <v>2016</v>
      </c>
      <c r="BF5" s="233"/>
      <c r="BG5" s="233"/>
      <c r="BH5" s="233"/>
      <c r="BJ5" s="233">
        <v>2017</v>
      </c>
      <c r="BK5" s="233"/>
      <c r="BL5" s="233"/>
      <c r="BM5" s="233"/>
    </row>
    <row r="6" spans="1:65" ht="27" customHeight="1">
      <c r="A6" s="236"/>
      <c r="B6" s="91" t="s">
        <v>73</v>
      </c>
      <c r="C6" s="91" t="s">
        <v>74</v>
      </c>
      <c r="D6" s="91" t="s">
        <v>75</v>
      </c>
      <c r="E6" s="91" t="s">
        <v>66</v>
      </c>
      <c r="F6" s="78"/>
      <c r="G6" s="91" t="s">
        <v>73</v>
      </c>
      <c r="H6" s="91" t="s">
        <v>74</v>
      </c>
      <c r="I6" s="91" t="s">
        <v>75</v>
      </c>
      <c r="J6" s="91" t="s">
        <v>66</v>
      </c>
      <c r="K6" s="78"/>
      <c r="L6" s="91" t="s">
        <v>73</v>
      </c>
      <c r="M6" s="91" t="s">
        <v>74</v>
      </c>
      <c r="N6" s="91" t="s">
        <v>75</v>
      </c>
      <c r="O6" s="91" t="s">
        <v>66</v>
      </c>
      <c r="P6" s="78"/>
      <c r="Q6" s="91" t="s">
        <v>73</v>
      </c>
      <c r="R6" s="91" t="s">
        <v>74</v>
      </c>
      <c r="S6" s="91" t="s">
        <v>75</v>
      </c>
      <c r="T6" s="91" t="s">
        <v>66</v>
      </c>
      <c r="U6" s="78"/>
      <c r="V6" s="91" t="s">
        <v>73</v>
      </c>
      <c r="W6" s="91" t="s">
        <v>74</v>
      </c>
      <c r="X6" s="91" t="s">
        <v>75</v>
      </c>
      <c r="Y6" s="91" t="s">
        <v>66</v>
      </c>
      <c r="Z6" s="78"/>
      <c r="AA6" s="91" t="s">
        <v>73</v>
      </c>
      <c r="AB6" s="91" t="s">
        <v>74</v>
      </c>
      <c r="AC6" s="91" t="s">
        <v>75</v>
      </c>
      <c r="AD6" s="91" t="s">
        <v>66</v>
      </c>
      <c r="AF6" s="91" t="s">
        <v>73</v>
      </c>
      <c r="AG6" s="91" t="s">
        <v>74</v>
      </c>
      <c r="AH6" s="91" t="s">
        <v>75</v>
      </c>
      <c r="AI6" s="91" t="s">
        <v>66</v>
      </c>
      <c r="AK6" s="91" t="s">
        <v>73</v>
      </c>
      <c r="AL6" s="91" t="s">
        <v>74</v>
      </c>
      <c r="AM6" s="91" t="s">
        <v>75</v>
      </c>
      <c r="AN6" s="91" t="s">
        <v>66</v>
      </c>
      <c r="AP6" s="91" t="s">
        <v>73</v>
      </c>
      <c r="AQ6" s="91" t="s">
        <v>74</v>
      </c>
      <c r="AR6" s="91" t="s">
        <v>75</v>
      </c>
      <c r="AS6" s="91" t="s">
        <v>66</v>
      </c>
      <c r="AU6" s="91" t="s">
        <v>73</v>
      </c>
      <c r="AV6" s="91" t="s">
        <v>74</v>
      </c>
      <c r="AW6" s="91" t="s">
        <v>75</v>
      </c>
      <c r="AX6" s="91" t="s">
        <v>66</v>
      </c>
      <c r="AZ6" s="91" t="s">
        <v>73</v>
      </c>
      <c r="BA6" s="91" t="s">
        <v>74</v>
      </c>
      <c r="BB6" s="91" t="s">
        <v>75</v>
      </c>
      <c r="BC6" s="91" t="s">
        <v>66</v>
      </c>
      <c r="BE6" s="91" t="s">
        <v>73</v>
      </c>
      <c r="BF6" s="91" t="s">
        <v>74</v>
      </c>
      <c r="BG6" s="91" t="s">
        <v>75</v>
      </c>
      <c r="BH6" s="91" t="s">
        <v>66</v>
      </c>
      <c r="BJ6" s="91" t="s">
        <v>73</v>
      </c>
      <c r="BK6" s="91" t="s">
        <v>74</v>
      </c>
      <c r="BL6" s="91" t="s">
        <v>75</v>
      </c>
      <c r="BM6" s="91" t="s">
        <v>66</v>
      </c>
    </row>
    <row r="7" spans="1:65" ht="15" customHeight="1">
      <c r="A7" s="12" t="s">
        <v>13</v>
      </c>
      <c r="B7" s="23">
        <v>1649</v>
      </c>
      <c r="C7" s="23">
        <v>987</v>
      </c>
      <c r="D7" s="23">
        <v>1121</v>
      </c>
      <c r="E7" s="23">
        <v>3757</v>
      </c>
      <c r="F7" s="152"/>
      <c r="G7" s="23">
        <v>1636</v>
      </c>
      <c r="H7" s="23">
        <v>730</v>
      </c>
      <c r="I7" s="23">
        <v>934</v>
      </c>
      <c r="J7" s="23">
        <v>3300</v>
      </c>
      <c r="K7" s="152"/>
      <c r="L7" s="23">
        <v>1393</v>
      </c>
      <c r="M7" s="23">
        <v>593</v>
      </c>
      <c r="N7" s="23">
        <v>1477</v>
      </c>
      <c r="O7" s="23">
        <v>3463</v>
      </c>
      <c r="P7" s="152"/>
      <c r="Q7" s="23">
        <v>1398</v>
      </c>
      <c r="R7" s="23">
        <v>941</v>
      </c>
      <c r="S7" s="23">
        <v>931</v>
      </c>
      <c r="T7" s="23">
        <v>3270</v>
      </c>
      <c r="U7" s="152"/>
      <c r="V7" s="23">
        <v>1413</v>
      </c>
      <c r="W7" s="23">
        <v>1183</v>
      </c>
      <c r="X7" s="23">
        <v>1413</v>
      </c>
      <c r="Y7" s="23">
        <v>4009</v>
      </c>
      <c r="Z7" s="153"/>
      <c r="AA7" s="23">
        <f>AA8+AA9+AA10</f>
        <v>1450</v>
      </c>
      <c r="AB7" s="23">
        <f>AB8+AB9+AB10</f>
        <v>1662</v>
      </c>
      <c r="AC7" s="23">
        <f>AC8+AC9+AC10</f>
        <v>1458</v>
      </c>
      <c r="AD7" s="23">
        <f>AD8+AD9+AD10</f>
        <v>4570</v>
      </c>
      <c r="AF7" s="23">
        <v>1219</v>
      </c>
      <c r="AG7" s="23">
        <v>466</v>
      </c>
      <c r="AH7" s="23">
        <v>1608</v>
      </c>
      <c r="AI7" s="23">
        <v>3293</v>
      </c>
      <c r="AJ7" s="87"/>
      <c r="AK7" s="23">
        <f>SUM(AK8:AK10)</f>
        <v>966</v>
      </c>
      <c r="AL7" s="23">
        <f>SUM(AL8:AL10)</f>
        <v>1532</v>
      </c>
      <c r="AM7" s="23">
        <f>SUM(AM8:AM10)</f>
        <v>2104</v>
      </c>
      <c r="AN7" s="23">
        <f>SUM(AK7:AM7)</f>
        <v>4602</v>
      </c>
      <c r="AP7" s="23">
        <f>SUM(AP8:AP10)</f>
        <v>695</v>
      </c>
      <c r="AQ7" s="23">
        <f>SUM(AQ8:AQ10)</f>
        <v>1308</v>
      </c>
      <c r="AR7" s="23">
        <f>SUM(AR8:AR10)</f>
        <v>1237</v>
      </c>
      <c r="AS7" s="23">
        <f>SUM(AP7:AR7)</f>
        <v>3240</v>
      </c>
      <c r="AU7" s="23">
        <f>SUM(AU8:AU10)</f>
        <v>755</v>
      </c>
      <c r="AV7" s="23">
        <f>SUM(AV8:AV10)</f>
        <v>987</v>
      </c>
      <c r="AW7" s="23">
        <f>SUM(AW8:AW10)</f>
        <v>1034</v>
      </c>
      <c r="AX7" s="23">
        <f t="shared" ref="AX7:AX21" si="0">SUM(AU7:AW7)</f>
        <v>2776</v>
      </c>
      <c r="AZ7" s="23">
        <f>SUM(AZ8:AZ10)</f>
        <v>534</v>
      </c>
      <c r="BA7" s="23">
        <f>SUM(BA8:BA10)</f>
        <v>2679</v>
      </c>
      <c r="BB7" s="23">
        <f>SUM(BB8:BB10)</f>
        <v>880</v>
      </c>
      <c r="BC7" s="23">
        <f t="shared" ref="BC7:BC21" si="1">SUM(AZ7:BB7)</f>
        <v>4093</v>
      </c>
      <c r="BE7" s="23">
        <f>SUM(BE8:BE10)</f>
        <v>667</v>
      </c>
      <c r="BF7" s="23">
        <f>SUM(BF8:BF10)</f>
        <v>1950</v>
      </c>
      <c r="BG7" s="23">
        <f>SUM(BG8:BG10)</f>
        <v>256</v>
      </c>
      <c r="BH7" s="23">
        <f t="shared" ref="BH7:BH21" si="2">SUM(BE7:BG7)</f>
        <v>2873</v>
      </c>
      <c r="BJ7" s="23">
        <f>SUM(BJ8:BJ10)</f>
        <v>575</v>
      </c>
      <c r="BK7" s="23">
        <f>SUM(BK8:BK10)</f>
        <v>2361</v>
      </c>
      <c r="BL7" s="23">
        <f>SUM(BL8:BL10)</f>
        <v>1112</v>
      </c>
      <c r="BM7" s="23">
        <f t="shared" ref="BM7:BM21" si="3">SUM(BJ7:BL7)</f>
        <v>4048</v>
      </c>
    </row>
    <row r="8" spans="1:65" s="158" customFormat="1" ht="13.5" customHeight="1">
      <c r="A8" s="97" t="s">
        <v>14</v>
      </c>
      <c r="B8" s="154">
        <v>1523</v>
      </c>
      <c r="C8" s="154">
        <v>952</v>
      </c>
      <c r="D8" s="154">
        <v>1100</v>
      </c>
      <c r="E8" s="154">
        <v>3575</v>
      </c>
      <c r="F8" s="155"/>
      <c r="G8" s="154">
        <v>1502</v>
      </c>
      <c r="H8" s="154">
        <v>646</v>
      </c>
      <c r="I8" s="154">
        <v>840</v>
      </c>
      <c r="J8" s="154">
        <v>2988</v>
      </c>
      <c r="K8" s="155"/>
      <c r="L8" s="154">
        <v>1271</v>
      </c>
      <c r="M8" s="154">
        <v>587</v>
      </c>
      <c r="N8" s="154">
        <v>1407</v>
      </c>
      <c r="O8" s="154">
        <v>3265</v>
      </c>
      <c r="P8" s="155"/>
      <c r="Q8" s="154">
        <v>1309</v>
      </c>
      <c r="R8" s="154">
        <v>941</v>
      </c>
      <c r="S8" s="154">
        <v>931</v>
      </c>
      <c r="T8" s="154">
        <v>3181</v>
      </c>
      <c r="U8" s="155"/>
      <c r="V8" s="154">
        <v>1335</v>
      </c>
      <c r="W8" s="154">
        <v>1166</v>
      </c>
      <c r="X8" s="154">
        <v>1274</v>
      </c>
      <c r="Y8" s="154">
        <v>3775</v>
      </c>
      <c r="Z8" s="78"/>
      <c r="AA8" s="154">
        <v>1418</v>
      </c>
      <c r="AB8" s="154">
        <v>1627</v>
      </c>
      <c r="AC8" s="154">
        <v>1351</v>
      </c>
      <c r="AD8" s="154">
        <f>SUM(AA8:AC8)</f>
        <v>4396</v>
      </c>
      <c r="AE8" s="156"/>
      <c r="AF8" s="157">
        <v>1192</v>
      </c>
      <c r="AG8" s="157">
        <v>466</v>
      </c>
      <c r="AH8" s="157">
        <v>1235</v>
      </c>
      <c r="AI8" s="157">
        <v>2893</v>
      </c>
      <c r="AK8" s="157">
        <v>935</v>
      </c>
      <c r="AL8" s="157">
        <v>1530</v>
      </c>
      <c r="AM8" s="157">
        <v>1947</v>
      </c>
      <c r="AN8" s="157">
        <f>SUM(AK8:AM8)</f>
        <v>4412</v>
      </c>
      <c r="AO8" s="156"/>
      <c r="AP8" s="157">
        <v>644</v>
      </c>
      <c r="AQ8" s="157">
        <v>1308</v>
      </c>
      <c r="AR8" s="157">
        <v>1087</v>
      </c>
      <c r="AS8" s="157">
        <f>SUM(AP8:AR8)</f>
        <v>3039</v>
      </c>
      <c r="AU8" s="157">
        <v>708</v>
      </c>
      <c r="AV8" s="157">
        <v>975</v>
      </c>
      <c r="AW8" s="157">
        <v>871</v>
      </c>
      <c r="AX8" s="157">
        <f t="shared" si="0"/>
        <v>2554</v>
      </c>
      <c r="AZ8" s="157">
        <v>514</v>
      </c>
      <c r="BA8" s="157">
        <v>2661</v>
      </c>
      <c r="BB8" s="157">
        <v>468</v>
      </c>
      <c r="BC8" s="157">
        <f t="shared" si="1"/>
        <v>3643</v>
      </c>
      <c r="BE8" s="157">
        <v>620</v>
      </c>
      <c r="BF8" s="157">
        <v>1879</v>
      </c>
      <c r="BG8" s="157">
        <v>256</v>
      </c>
      <c r="BH8" s="157">
        <f t="shared" si="2"/>
        <v>2755</v>
      </c>
      <c r="BJ8" s="157">
        <v>539</v>
      </c>
      <c r="BK8" s="157">
        <v>1847</v>
      </c>
      <c r="BL8" s="157">
        <v>1078</v>
      </c>
      <c r="BM8" s="157">
        <f>SUM(BJ8:BL8)</f>
        <v>3464</v>
      </c>
    </row>
    <row r="9" spans="1:65" s="96" customFormat="1" ht="12" customHeight="1">
      <c r="A9" s="101" t="s">
        <v>40</v>
      </c>
      <c r="B9" s="159">
        <v>38</v>
      </c>
      <c r="C9" s="159">
        <v>18</v>
      </c>
      <c r="D9" s="159">
        <v>0</v>
      </c>
      <c r="E9" s="159">
        <v>56</v>
      </c>
      <c r="F9" s="155"/>
      <c r="G9" s="159">
        <v>53</v>
      </c>
      <c r="H9" s="159">
        <v>36</v>
      </c>
      <c r="I9" s="159">
        <v>88</v>
      </c>
      <c r="J9" s="159">
        <v>177</v>
      </c>
      <c r="K9" s="155"/>
      <c r="L9" s="159">
        <v>20</v>
      </c>
      <c r="M9" s="159">
        <v>6</v>
      </c>
      <c r="N9" s="159">
        <v>70</v>
      </c>
      <c r="O9" s="159">
        <v>96</v>
      </c>
      <c r="P9" s="155"/>
      <c r="Q9" s="159">
        <v>0</v>
      </c>
      <c r="R9" s="159">
        <v>0</v>
      </c>
      <c r="S9" s="159">
        <v>0</v>
      </c>
      <c r="T9" s="159">
        <v>0</v>
      </c>
      <c r="U9" s="155"/>
      <c r="V9" s="159">
        <v>18</v>
      </c>
      <c r="W9" s="159">
        <v>17</v>
      </c>
      <c r="X9" s="159">
        <v>4</v>
      </c>
      <c r="Y9" s="159">
        <v>39</v>
      </c>
      <c r="Z9" s="78"/>
      <c r="AA9" s="159">
        <v>3</v>
      </c>
      <c r="AB9" s="159">
        <v>32</v>
      </c>
      <c r="AC9" s="159">
        <v>0</v>
      </c>
      <c r="AD9" s="159">
        <f>SUM(AA9:AC9)</f>
        <v>35</v>
      </c>
      <c r="AE9" s="150"/>
      <c r="AF9" s="159">
        <v>15</v>
      </c>
      <c r="AG9" s="159">
        <v>0</v>
      </c>
      <c r="AH9" s="159">
        <v>38</v>
      </c>
      <c r="AI9" s="159">
        <f>SUM(AF9:AH9)</f>
        <v>53</v>
      </c>
      <c r="AJ9" s="150"/>
      <c r="AK9" s="159">
        <v>11</v>
      </c>
      <c r="AL9" s="159">
        <v>0</v>
      </c>
      <c r="AM9" s="159">
        <v>6</v>
      </c>
      <c r="AN9" s="160">
        <f t="shared" ref="AN9:AN26" si="4">SUM(AK9:AM9)</f>
        <v>17</v>
      </c>
      <c r="AO9" s="150"/>
      <c r="AP9" s="159">
        <v>32</v>
      </c>
      <c r="AQ9" s="159">
        <v>0</v>
      </c>
      <c r="AR9" s="159">
        <v>30</v>
      </c>
      <c r="AS9" s="159">
        <f t="shared" ref="AS9:AS26" si="5">SUM(AP9:AR9)</f>
        <v>62</v>
      </c>
      <c r="AU9" s="159">
        <v>38</v>
      </c>
      <c r="AV9" s="159">
        <v>0</v>
      </c>
      <c r="AW9" s="159">
        <v>18</v>
      </c>
      <c r="AX9" s="157">
        <f t="shared" si="0"/>
        <v>56</v>
      </c>
      <c r="AZ9" s="159">
        <v>6</v>
      </c>
      <c r="BA9" s="159">
        <v>18</v>
      </c>
      <c r="BB9" s="159">
        <v>0</v>
      </c>
      <c r="BC9" s="157">
        <f t="shared" si="1"/>
        <v>24</v>
      </c>
      <c r="BE9" s="159">
        <v>31</v>
      </c>
      <c r="BF9" s="159">
        <v>6</v>
      </c>
      <c r="BG9" s="159">
        <v>0</v>
      </c>
      <c r="BH9" s="157">
        <f t="shared" si="2"/>
        <v>37</v>
      </c>
      <c r="BJ9" s="159">
        <v>8</v>
      </c>
      <c r="BK9" s="159">
        <v>234</v>
      </c>
      <c r="BL9" s="159">
        <v>0</v>
      </c>
      <c r="BM9" s="157">
        <f t="shared" ref="BM9:BM10" si="6">SUM(BJ9:BL9)</f>
        <v>242</v>
      </c>
    </row>
    <row r="10" spans="1:65" s="96" customFormat="1" ht="12" customHeight="1">
      <c r="A10" s="101" t="s">
        <v>15</v>
      </c>
      <c r="B10" s="159">
        <v>88</v>
      </c>
      <c r="C10" s="159">
        <v>17</v>
      </c>
      <c r="D10" s="159">
        <v>21</v>
      </c>
      <c r="E10" s="159">
        <v>126</v>
      </c>
      <c r="F10" s="155"/>
      <c r="G10" s="159">
        <v>81</v>
      </c>
      <c r="H10" s="159">
        <v>48</v>
      </c>
      <c r="I10" s="159">
        <v>6</v>
      </c>
      <c r="J10" s="159">
        <v>135</v>
      </c>
      <c r="K10" s="155"/>
      <c r="L10" s="159">
        <v>102</v>
      </c>
      <c r="M10" s="159">
        <v>0</v>
      </c>
      <c r="N10" s="159">
        <v>0</v>
      </c>
      <c r="O10" s="159">
        <v>102</v>
      </c>
      <c r="P10" s="155"/>
      <c r="Q10" s="159">
        <v>89</v>
      </c>
      <c r="R10" s="159">
        <v>0</v>
      </c>
      <c r="S10" s="159">
        <v>0</v>
      </c>
      <c r="T10" s="159">
        <v>89</v>
      </c>
      <c r="U10" s="155"/>
      <c r="V10" s="159">
        <v>60</v>
      </c>
      <c r="W10" s="159">
        <v>0</v>
      </c>
      <c r="X10" s="159">
        <v>135</v>
      </c>
      <c r="Y10" s="159">
        <v>195</v>
      </c>
      <c r="Z10" s="78"/>
      <c r="AA10" s="159">
        <v>29</v>
      </c>
      <c r="AB10" s="159">
        <v>3</v>
      </c>
      <c r="AC10" s="159">
        <v>107</v>
      </c>
      <c r="AD10" s="159">
        <f>SUM(AA10:AC10)</f>
        <v>139</v>
      </c>
      <c r="AE10" s="150"/>
      <c r="AF10" s="159">
        <v>12</v>
      </c>
      <c r="AG10" s="159">
        <v>0</v>
      </c>
      <c r="AH10" s="159">
        <v>335</v>
      </c>
      <c r="AI10" s="159">
        <f>SUM(AF10:AH10)</f>
        <v>347</v>
      </c>
      <c r="AJ10" s="150"/>
      <c r="AK10" s="159">
        <v>20</v>
      </c>
      <c r="AL10" s="159">
        <v>2</v>
      </c>
      <c r="AM10" s="159">
        <v>151</v>
      </c>
      <c r="AN10" s="160">
        <f t="shared" si="4"/>
        <v>173</v>
      </c>
      <c r="AO10" s="150"/>
      <c r="AP10" s="159">
        <v>19</v>
      </c>
      <c r="AQ10" s="159">
        <v>0</v>
      </c>
      <c r="AR10" s="159">
        <v>120</v>
      </c>
      <c r="AS10" s="159">
        <f t="shared" si="5"/>
        <v>139</v>
      </c>
      <c r="AU10" s="159">
        <v>9</v>
      </c>
      <c r="AV10" s="159">
        <v>12</v>
      </c>
      <c r="AW10" s="159">
        <v>145</v>
      </c>
      <c r="AX10" s="157">
        <f t="shared" si="0"/>
        <v>166</v>
      </c>
      <c r="AZ10" s="159">
        <v>14</v>
      </c>
      <c r="BA10" s="159">
        <v>0</v>
      </c>
      <c r="BB10" s="159">
        <v>412</v>
      </c>
      <c r="BC10" s="157">
        <f t="shared" si="1"/>
        <v>426</v>
      </c>
      <c r="BE10" s="159">
        <v>16</v>
      </c>
      <c r="BF10" s="159">
        <v>65</v>
      </c>
      <c r="BG10" s="159">
        <v>0</v>
      </c>
      <c r="BH10" s="157">
        <f t="shared" si="2"/>
        <v>81</v>
      </c>
      <c r="BJ10" s="159">
        <v>28</v>
      </c>
      <c r="BK10" s="159">
        <v>280</v>
      </c>
      <c r="BL10" s="159">
        <v>34</v>
      </c>
      <c r="BM10" s="157">
        <f t="shared" si="6"/>
        <v>342</v>
      </c>
    </row>
    <row r="11" spans="1:65" s="96" customFormat="1" ht="15" customHeight="1">
      <c r="A11" s="13" t="s">
        <v>16</v>
      </c>
      <c r="B11" s="25">
        <v>912</v>
      </c>
      <c r="C11" s="25">
        <v>299</v>
      </c>
      <c r="D11" s="25">
        <v>120</v>
      </c>
      <c r="E11" s="25">
        <v>1331</v>
      </c>
      <c r="F11" s="78"/>
      <c r="G11" s="25">
        <v>683</v>
      </c>
      <c r="H11" s="25">
        <v>249</v>
      </c>
      <c r="I11" s="25">
        <v>280</v>
      </c>
      <c r="J11" s="25">
        <v>1212</v>
      </c>
      <c r="K11" s="78"/>
      <c r="L11" s="25">
        <v>671</v>
      </c>
      <c r="M11" s="25">
        <v>164</v>
      </c>
      <c r="N11" s="25">
        <v>133</v>
      </c>
      <c r="O11" s="25">
        <v>968</v>
      </c>
      <c r="P11" s="78"/>
      <c r="Q11" s="25">
        <v>560</v>
      </c>
      <c r="R11" s="25">
        <v>479</v>
      </c>
      <c r="S11" s="25">
        <v>151</v>
      </c>
      <c r="T11" s="25">
        <v>1190</v>
      </c>
      <c r="U11" s="78"/>
      <c r="V11" s="25">
        <v>450</v>
      </c>
      <c r="W11" s="25">
        <v>100</v>
      </c>
      <c r="X11" s="25">
        <v>102</v>
      </c>
      <c r="Y11" s="25">
        <v>652</v>
      </c>
      <c r="Z11" s="78"/>
      <c r="AA11" s="25">
        <v>588</v>
      </c>
      <c r="AB11" s="25">
        <v>72</v>
      </c>
      <c r="AC11" s="25">
        <v>175</v>
      </c>
      <c r="AD11" s="25">
        <f>SUM(AA11:AC11)</f>
        <v>835</v>
      </c>
      <c r="AE11" s="150"/>
      <c r="AF11" s="25">
        <v>582</v>
      </c>
      <c r="AG11" s="25">
        <v>314</v>
      </c>
      <c r="AH11" s="25">
        <v>225</v>
      </c>
      <c r="AI11" s="25">
        <v>1121</v>
      </c>
      <c r="AJ11" s="150"/>
      <c r="AK11" s="25">
        <v>444</v>
      </c>
      <c r="AL11" s="25">
        <v>57</v>
      </c>
      <c r="AM11" s="25">
        <v>277</v>
      </c>
      <c r="AN11" s="161">
        <f t="shared" si="4"/>
        <v>778</v>
      </c>
      <c r="AO11" s="150"/>
      <c r="AP11" s="25">
        <v>306</v>
      </c>
      <c r="AQ11" s="25">
        <v>248</v>
      </c>
      <c r="AR11" s="25">
        <v>144</v>
      </c>
      <c r="AS11" s="25">
        <f t="shared" si="5"/>
        <v>698</v>
      </c>
      <c r="AU11" s="25">
        <v>331</v>
      </c>
      <c r="AV11" s="25">
        <v>615</v>
      </c>
      <c r="AW11" s="25">
        <v>81</v>
      </c>
      <c r="AX11" s="25">
        <f t="shared" si="0"/>
        <v>1027</v>
      </c>
      <c r="AZ11" s="25">
        <v>304</v>
      </c>
      <c r="BA11" s="25">
        <v>397</v>
      </c>
      <c r="BB11" s="25">
        <v>103</v>
      </c>
      <c r="BC11" s="25">
        <f t="shared" si="1"/>
        <v>804</v>
      </c>
      <c r="BE11" s="25">
        <v>302</v>
      </c>
      <c r="BF11" s="25">
        <v>807</v>
      </c>
      <c r="BG11" s="25">
        <v>179</v>
      </c>
      <c r="BH11" s="25">
        <f t="shared" si="2"/>
        <v>1288</v>
      </c>
      <c r="BJ11" s="25">
        <v>406</v>
      </c>
      <c r="BK11" s="25">
        <v>1340</v>
      </c>
      <c r="BL11" s="25">
        <f>52+104</f>
        <v>156</v>
      </c>
      <c r="BM11" s="25">
        <f t="shared" si="3"/>
        <v>1902</v>
      </c>
    </row>
    <row r="12" spans="1:65" s="96" customFormat="1" ht="12" customHeight="1">
      <c r="A12" s="14" t="s">
        <v>17</v>
      </c>
      <c r="B12" s="26">
        <v>447</v>
      </c>
      <c r="C12" s="26">
        <v>0</v>
      </c>
      <c r="D12" s="26">
        <v>0</v>
      </c>
      <c r="E12" s="26">
        <v>447</v>
      </c>
      <c r="F12" s="78"/>
      <c r="G12" s="26">
        <v>424</v>
      </c>
      <c r="H12" s="26">
        <v>10</v>
      </c>
      <c r="I12" s="26">
        <v>28</v>
      </c>
      <c r="J12" s="26">
        <v>462</v>
      </c>
      <c r="K12" s="78"/>
      <c r="L12" s="26">
        <v>507</v>
      </c>
      <c r="M12" s="26">
        <v>48</v>
      </c>
      <c r="N12" s="26">
        <v>0</v>
      </c>
      <c r="O12" s="26">
        <v>555</v>
      </c>
      <c r="P12" s="78"/>
      <c r="Q12" s="26">
        <f>SUM(Q13:Q21)</f>
        <v>561</v>
      </c>
      <c r="R12" s="26">
        <f>SUM(R13:R21)</f>
        <v>20</v>
      </c>
      <c r="S12" s="26">
        <f>SUM(S13:S21)</f>
        <v>16</v>
      </c>
      <c r="T12" s="26">
        <f>SUM(T13:T21)</f>
        <v>597</v>
      </c>
      <c r="U12" s="78"/>
      <c r="V12" s="26">
        <f>SUM(V13:V21)</f>
        <v>542</v>
      </c>
      <c r="W12" s="26">
        <f>SUM(W13:W21)</f>
        <v>27</v>
      </c>
      <c r="X12" s="26">
        <f>SUM(X13:X21)</f>
        <v>30</v>
      </c>
      <c r="Y12" s="26">
        <f>SUM(Y13:Y21)</f>
        <v>599</v>
      </c>
      <c r="Z12" s="78"/>
      <c r="AA12" s="26">
        <f>SUM(AA13:AA21)</f>
        <v>629</v>
      </c>
      <c r="AB12" s="26">
        <f>SUM(AB13:AB21)</f>
        <v>0</v>
      </c>
      <c r="AC12" s="26">
        <f>SUM(AC13:AC21)</f>
        <v>38</v>
      </c>
      <c r="AD12" s="26">
        <f>SUM(AD13:AD21)</f>
        <v>690</v>
      </c>
      <c r="AE12" s="162"/>
      <c r="AF12" s="26">
        <f>SUM(AF13:AF21)</f>
        <v>519</v>
      </c>
      <c r="AG12" s="26">
        <f>SUM(AG13:AG21)</f>
        <v>33</v>
      </c>
      <c r="AH12" s="26">
        <f>SUM(AH13:AH21)</f>
        <v>77</v>
      </c>
      <c r="AI12" s="26">
        <f>SUM(AI13:AI21)</f>
        <v>629</v>
      </c>
      <c r="AJ12" s="162"/>
      <c r="AK12" s="26">
        <f>SUM(AK13:AK21)</f>
        <v>487</v>
      </c>
      <c r="AL12" s="26">
        <f>SUM(AL13:AL21)</f>
        <v>45</v>
      </c>
      <c r="AM12" s="26">
        <f>SUM(AM13:AM21)</f>
        <v>44</v>
      </c>
      <c r="AN12" s="163">
        <f t="shared" si="4"/>
        <v>576</v>
      </c>
      <c r="AO12" s="162"/>
      <c r="AP12" s="26">
        <f>SUM(AP13:AP21)</f>
        <v>424</v>
      </c>
      <c r="AQ12" s="26">
        <f>SUM(AQ13:AQ21)</f>
        <v>33</v>
      </c>
      <c r="AR12" s="26">
        <f>SUM(AR13:AR21)</f>
        <v>17</v>
      </c>
      <c r="AS12" s="163">
        <f t="shared" si="5"/>
        <v>474</v>
      </c>
      <c r="AT12" s="164"/>
      <c r="AU12" s="26">
        <f>SUM(AU13:AU21)</f>
        <v>398</v>
      </c>
      <c r="AV12" s="26">
        <f>SUM(AV13:AV21)</f>
        <v>22</v>
      </c>
      <c r="AW12" s="26">
        <f>SUM(AW13:AW21)</f>
        <v>55</v>
      </c>
      <c r="AX12" s="163">
        <f t="shared" si="0"/>
        <v>475</v>
      </c>
      <c r="AY12" s="164"/>
      <c r="AZ12" s="26">
        <f>SUM(AZ13:AZ21)</f>
        <v>317</v>
      </c>
      <c r="BA12" s="26">
        <f>SUM(BA13:BA21)</f>
        <v>3</v>
      </c>
      <c r="BB12" s="26">
        <f>SUM(BB13:BB21)</f>
        <v>15</v>
      </c>
      <c r="BC12" s="163">
        <f t="shared" si="1"/>
        <v>335</v>
      </c>
      <c r="BD12" s="164"/>
      <c r="BE12" s="26">
        <f>SUM(BE13:BE21)</f>
        <v>413</v>
      </c>
      <c r="BF12" s="26">
        <f>SUM(BF13:BF21)</f>
        <v>18</v>
      </c>
      <c r="BG12" s="26">
        <f>SUM(BG13:BG21)</f>
        <v>0</v>
      </c>
      <c r="BH12" s="163">
        <f t="shared" si="2"/>
        <v>431</v>
      </c>
      <c r="BI12" s="164"/>
      <c r="BJ12" s="26">
        <f>SUM(BJ13:BJ21)</f>
        <v>378</v>
      </c>
      <c r="BK12" s="26">
        <f>SUM(BK13:BK21)</f>
        <v>10</v>
      </c>
      <c r="BL12" s="26">
        <f>SUM(BL13:BL21)</f>
        <v>13</v>
      </c>
      <c r="BM12" s="163">
        <f t="shared" si="3"/>
        <v>401</v>
      </c>
    </row>
    <row r="13" spans="1:65" s="96" customFormat="1" ht="15" customHeight="1">
      <c r="A13" s="8" t="s">
        <v>41</v>
      </c>
      <c r="B13" s="24">
        <v>42</v>
      </c>
      <c r="C13" s="24">
        <v>0</v>
      </c>
      <c r="D13" s="24">
        <v>0</v>
      </c>
      <c r="E13" s="24">
        <v>42</v>
      </c>
      <c r="F13" s="78"/>
      <c r="G13" s="24">
        <v>35</v>
      </c>
      <c r="H13" s="24">
        <v>0</v>
      </c>
      <c r="I13" s="24">
        <v>0</v>
      </c>
      <c r="J13" s="24">
        <v>35</v>
      </c>
      <c r="K13" s="78"/>
      <c r="L13" s="24">
        <v>22</v>
      </c>
      <c r="M13" s="24">
        <v>0</v>
      </c>
      <c r="N13" s="24">
        <v>0</v>
      </c>
      <c r="O13" s="24">
        <v>22</v>
      </c>
      <c r="P13" s="78"/>
      <c r="Q13" s="24">
        <v>26</v>
      </c>
      <c r="R13" s="24">
        <v>0</v>
      </c>
      <c r="S13" s="24">
        <v>0</v>
      </c>
      <c r="T13" s="24">
        <f>SUM(Q13:S13)</f>
        <v>26</v>
      </c>
      <c r="U13" s="78"/>
      <c r="V13" s="24">
        <v>32</v>
      </c>
      <c r="W13" s="24">
        <v>0</v>
      </c>
      <c r="X13" s="24">
        <v>0</v>
      </c>
      <c r="Y13" s="24">
        <f>SUM(V13:X13)</f>
        <v>32</v>
      </c>
      <c r="Z13" s="78"/>
      <c r="AA13" s="24"/>
      <c r="AB13" s="24"/>
      <c r="AC13" s="24"/>
      <c r="AD13" s="24">
        <v>23</v>
      </c>
      <c r="AF13" s="24">
        <v>24</v>
      </c>
      <c r="AG13" s="24">
        <v>0</v>
      </c>
      <c r="AH13" s="24">
        <v>0</v>
      </c>
      <c r="AI13" s="24">
        <f t="shared" ref="AI13:AI21" si="7">SUM(AF13:AH13)</f>
        <v>24</v>
      </c>
      <c r="AJ13" s="162"/>
      <c r="AK13" s="24">
        <v>29</v>
      </c>
      <c r="AL13" s="24">
        <v>0</v>
      </c>
      <c r="AM13" s="24">
        <v>0</v>
      </c>
      <c r="AN13" s="66">
        <f t="shared" si="4"/>
        <v>29</v>
      </c>
      <c r="AO13" s="162"/>
      <c r="AP13" s="24">
        <v>28</v>
      </c>
      <c r="AQ13" s="24">
        <v>5</v>
      </c>
      <c r="AR13" s="24">
        <v>0</v>
      </c>
      <c r="AS13" s="24">
        <f t="shared" si="5"/>
        <v>33</v>
      </c>
      <c r="AT13" s="164"/>
      <c r="AU13" s="24">
        <v>21</v>
      </c>
      <c r="AV13" s="24">
        <v>1</v>
      </c>
      <c r="AW13" s="24">
        <v>0</v>
      </c>
      <c r="AX13" s="24">
        <f t="shared" si="0"/>
        <v>22</v>
      </c>
      <c r="AY13" s="164"/>
      <c r="AZ13" s="24">
        <v>18</v>
      </c>
      <c r="BA13" s="24">
        <v>1</v>
      </c>
      <c r="BB13" s="24">
        <v>0</v>
      </c>
      <c r="BC13" s="24">
        <f t="shared" si="1"/>
        <v>19</v>
      </c>
      <c r="BD13" s="164"/>
      <c r="BE13" s="24">
        <v>38</v>
      </c>
      <c r="BF13" s="24">
        <v>0</v>
      </c>
      <c r="BG13" s="24">
        <v>0</v>
      </c>
      <c r="BH13" s="24">
        <f t="shared" si="2"/>
        <v>38</v>
      </c>
      <c r="BI13" s="164"/>
      <c r="BJ13" s="24">
        <v>17</v>
      </c>
      <c r="BK13" s="24">
        <v>0</v>
      </c>
      <c r="BL13" s="24">
        <v>0</v>
      </c>
      <c r="BM13" s="24">
        <f t="shared" si="3"/>
        <v>17</v>
      </c>
    </row>
    <row r="14" spans="1:65" s="96" customFormat="1" ht="12" customHeight="1">
      <c r="A14" s="8" t="s">
        <v>18</v>
      </c>
      <c r="B14" s="24">
        <v>102</v>
      </c>
      <c r="C14" s="24">
        <v>0</v>
      </c>
      <c r="D14" s="24">
        <v>0</v>
      </c>
      <c r="E14" s="24">
        <v>102</v>
      </c>
      <c r="F14" s="78"/>
      <c r="G14" s="24">
        <v>92</v>
      </c>
      <c r="H14" s="24">
        <v>0</v>
      </c>
      <c r="I14" s="24">
        <v>0</v>
      </c>
      <c r="J14" s="24">
        <v>92</v>
      </c>
      <c r="K14" s="78"/>
      <c r="L14" s="24">
        <v>50</v>
      </c>
      <c r="M14" s="24">
        <v>0</v>
      </c>
      <c r="N14" s="24">
        <v>0</v>
      </c>
      <c r="O14" s="24">
        <v>50</v>
      </c>
      <c r="P14" s="78"/>
      <c r="Q14" s="24">
        <v>38</v>
      </c>
      <c r="R14" s="24">
        <v>0</v>
      </c>
      <c r="S14" s="24">
        <v>0</v>
      </c>
      <c r="T14" s="24">
        <f>SUM(Q14:S14)</f>
        <v>38</v>
      </c>
      <c r="U14" s="78"/>
      <c r="V14" s="24">
        <v>47</v>
      </c>
      <c r="W14" s="24">
        <v>0</v>
      </c>
      <c r="X14" s="24">
        <v>0</v>
      </c>
      <c r="Y14" s="24">
        <f>SUM(V14:X14)</f>
        <v>47</v>
      </c>
      <c r="Z14" s="78"/>
      <c r="AA14" s="24">
        <v>33</v>
      </c>
      <c r="AB14" s="24">
        <v>0</v>
      </c>
      <c r="AC14" s="24">
        <v>0</v>
      </c>
      <c r="AD14" s="24">
        <f>SUM(AA14:AC14)</f>
        <v>33</v>
      </c>
      <c r="AF14" s="24">
        <v>37</v>
      </c>
      <c r="AG14" s="24">
        <v>33</v>
      </c>
      <c r="AH14" s="24">
        <v>26</v>
      </c>
      <c r="AI14" s="24">
        <f t="shared" si="7"/>
        <v>96</v>
      </c>
      <c r="AJ14" s="162"/>
      <c r="AK14" s="24">
        <v>33</v>
      </c>
      <c r="AL14" s="24">
        <v>0</v>
      </c>
      <c r="AM14" s="24">
        <v>0</v>
      </c>
      <c r="AN14" s="66">
        <f t="shared" si="4"/>
        <v>33</v>
      </c>
      <c r="AO14" s="162"/>
      <c r="AP14" s="24">
        <v>38</v>
      </c>
      <c r="AQ14" s="24">
        <v>1</v>
      </c>
      <c r="AR14" s="24">
        <v>0</v>
      </c>
      <c r="AS14" s="24">
        <f t="shared" si="5"/>
        <v>39</v>
      </c>
      <c r="AT14" s="164"/>
      <c r="AU14" s="24">
        <v>32</v>
      </c>
      <c r="AV14" s="24">
        <v>0</v>
      </c>
      <c r="AW14" s="24">
        <v>26</v>
      </c>
      <c r="AX14" s="24">
        <f t="shared" si="0"/>
        <v>58</v>
      </c>
      <c r="AY14" s="164"/>
      <c r="AZ14" s="24">
        <v>32</v>
      </c>
      <c r="BA14" s="24">
        <v>0</v>
      </c>
      <c r="BB14" s="24">
        <v>0</v>
      </c>
      <c r="BC14" s="24">
        <f t="shared" si="1"/>
        <v>32</v>
      </c>
      <c r="BD14" s="164"/>
      <c r="BE14" s="24">
        <v>48</v>
      </c>
      <c r="BF14" s="24">
        <v>1</v>
      </c>
      <c r="BG14" s="24">
        <v>0</v>
      </c>
      <c r="BH14" s="24">
        <f t="shared" si="2"/>
        <v>49</v>
      </c>
      <c r="BI14" s="164"/>
      <c r="BJ14" s="24">
        <v>33</v>
      </c>
      <c r="BK14" s="24">
        <v>0</v>
      </c>
      <c r="BL14" s="24">
        <v>0</v>
      </c>
      <c r="BM14" s="24">
        <f t="shared" si="3"/>
        <v>33</v>
      </c>
    </row>
    <row r="15" spans="1:65" s="96" customFormat="1" ht="12" customHeight="1">
      <c r="A15" s="8" t="s">
        <v>19</v>
      </c>
      <c r="B15" s="24">
        <v>2</v>
      </c>
      <c r="C15" s="24">
        <v>0</v>
      </c>
      <c r="D15" s="24">
        <v>0</v>
      </c>
      <c r="E15" s="24">
        <v>2</v>
      </c>
      <c r="F15" s="78"/>
      <c r="G15" s="24">
        <v>0</v>
      </c>
      <c r="H15" s="24">
        <v>0</v>
      </c>
      <c r="I15" s="24">
        <v>0</v>
      </c>
      <c r="J15" s="24">
        <v>0</v>
      </c>
      <c r="K15" s="78"/>
      <c r="L15" s="24">
        <v>0</v>
      </c>
      <c r="M15" s="24">
        <v>0</v>
      </c>
      <c r="N15" s="24">
        <v>0</v>
      </c>
      <c r="O15" s="24">
        <v>0</v>
      </c>
      <c r="P15" s="78"/>
      <c r="Q15" s="24">
        <v>3</v>
      </c>
      <c r="R15" s="24">
        <v>0</v>
      </c>
      <c r="S15" s="24">
        <v>0</v>
      </c>
      <c r="T15" s="24">
        <f>SUM(Q15:S15)</f>
        <v>3</v>
      </c>
      <c r="U15" s="78"/>
      <c r="V15" s="24">
        <v>0</v>
      </c>
      <c r="W15" s="24">
        <v>0</v>
      </c>
      <c r="X15" s="24">
        <v>0</v>
      </c>
      <c r="Y15" s="24">
        <f>SUM(V15:X15)</f>
        <v>0</v>
      </c>
      <c r="Z15" s="78"/>
      <c r="AA15" s="24">
        <v>0</v>
      </c>
      <c r="AB15" s="24">
        <v>0</v>
      </c>
      <c r="AC15" s="24">
        <v>0</v>
      </c>
      <c r="AD15" s="24">
        <f>SUM(AA15:AC15)</f>
        <v>0</v>
      </c>
      <c r="AF15" s="24">
        <v>0</v>
      </c>
      <c r="AG15" s="24">
        <v>0</v>
      </c>
      <c r="AH15" s="24">
        <v>0</v>
      </c>
      <c r="AI15" s="24">
        <f t="shared" si="7"/>
        <v>0</v>
      </c>
      <c r="AJ15" s="162"/>
      <c r="AK15" s="24">
        <v>1</v>
      </c>
      <c r="AL15" s="24">
        <v>0</v>
      </c>
      <c r="AM15" s="24">
        <v>0</v>
      </c>
      <c r="AN15" s="66">
        <f t="shared" si="4"/>
        <v>1</v>
      </c>
      <c r="AO15" s="162"/>
      <c r="AP15" s="24">
        <v>0</v>
      </c>
      <c r="AQ15" s="24">
        <v>0</v>
      </c>
      <c r="AR15" s="24">
        <v>0</v>
      </c>
      <c r="AS15" s="24">
        <f t="shared" si="5"/>
        <v>0</v>
      </c>
      <c r="AT15" s="164"/>
      <c r="AU15" s="24">
        <v>2</v>
      </c>
      <c r="AV15" s="24">
        <v>0</v>
      </c>
      <c r="AW15" s="24">
        <v>0</v>
      </c>
      <c r="AX15" s="24">
        <f t="shared" si="0"/>
        <v>2</v>
      </c>
      <c r="AY15" s="164"/>
      <c r="AZ15" s="24">
        <v>2</v>
      </c>
      <c r="BA15" s="24">
        <v>0</v>
      </c>
      <c r="BB15" s="24">
        <v>0</v>
      </c>
      <c r="BC15" s="24">
        <f t="shared" si="1"/>
        <v>2</v>
      </c>
      <c r="BD15" s="164"/>
      <c r="BE15" s="24">
        <v>10</v>
      </c>
      <c r="BF15" s="24">
        <v>0</v>
      </c>
      <c r="BG15" s="24">
        <v>0</v>
      </c>
      <c r="BH15" s="24">
        <f t="shared" si="2"/>
        <v>10</v>
      </c>
      <c r="BI15" s="164"/>
      <c r="BJ15" s="24">
        <v>4</v>
      </c>
      <c r="BK15" s="24">
        <v>0</v>
      </c>
      <c r="BL15" s="24">
        <v>0</v>
      </c>
      <c r="BM15" s="24">
        <f t="shared" si="3"/>
        <v>4</v>
      </c>
    </row>
    <row r="16" spans="1:65" s="96" customFormat="1" ht="13.5" customHeight="1">
      <c r="A16" s="8" t="s">
        <v>46</v>
      </c>
      <c r="B16" s="165" t="s">
        <v>30</v>
      </c>
      <c r="C16" s="165" t="s">
        <v>30</v>
      </c>
      <c r="D16" s="165" t="s">
        <v>30</v>
      </c>
      <c r="E16" s="165" t="s">
        <v>30</v>
      </c>
      <c r="F16" s="78"/>
      <c r="G16" s="165" t="s">
        <v>30</v>
      </c>
      <c r="H16" s="165" t="s">
        <v>30</v>
      </c>
      <c r="I16" s="165" t="s">
        <v>30</v>
      </c>
      <c r="J16" s="165" t="s">
        <v>30</v>
      </c>
      <c r="K16" s="78"/>
      <c r="L16" s="165" t="s">
        <v>30</v>
      </c>
      <c r="M16" s="165" t="s">
        <v>30</v>
      </c>
      <c r="N16" s="165" t="s">
        <v>30</v>
      </c>
      <c r="O16" s="165" t="s">
        <v>30</v>
      </c>
      <c r="P16" s="78"/>
      <c r="Q16" s="165" t="s">
        <v>30</v>
      </c>
      <c r="R16" s="165" t="s">
        <v>30</v>
      </c>
      <c r="S16" s="165" t="s">
        <v>30</v>
      </c>
      <c r="T16" s="165" t="s">
        <v>30</v>
      </c>
      <c r="U16" s="78"/>
      <c r="V16" s="165" t="s">
        <v>30</v>
      </c>
      <c r="W16" s="165" t="s">
        <v>30</v>
      </c>
      <c r="X16" s="165" t="s">
        <v>30</v>
      </c>
      <c r="Y16" s="165" t="s">
        <v>30</v>
      </c>
      <c r="Z16" s="78"/>
      <c r="AA16" s="165" t="s">
        <v>30</v>
      </c>
      <c r="AB16" s="165" t="s">
        <v>30</v>
      </c>
      <c r="AC16" s="165" t="s">
        <v>30</v>
      </c>
      <c r="AD16" s="165" t="s">
        <v>30</v>
      </c>
      <c r="AF16" s="24">
        <v>11</v>
      </c>
      <c r="AG16" s="24">
        <v>0</v>
      </c>
      <c r="AH16" s="24">
        <v>0</v>
      </c>
      <c r="AI16" s="24">
        <f t="shared" si="7"/>
        <v>11</v>
      </c>
      <c r="AJ16" s="162"/>
      <c r="AK16" s="24">
        <v>6</v>
      </c>
      <c r="AL16" s="24">
        <v>0</v>
      </c>
      <c r="AM16" s="24">
        <v>0</v>
      </c>
      <c r="AN16" s="66">
        <f t="shared" si="4"/>
        <v>6</v>
      </c>
      <c r="AO16" s="162"/>
      <c r="AP16" s="24">
        <v>7</v>
      </c>
      <c r="AQ16" s="24">
        <v>0</v>
      </c>
      <c r="AR16" s="24">
        <v>0</v>
      </c>
      <c r="AS16" s="24">
        <f t="shared" si="5"/>
        <v>7</v>
      </c>
      <c r="AT16" s="164"/>
      <c r="AU16" s="24">
        <v>4</v>
      </c>
      <c r="AV16" s="24">
        <v>0</v>
      </c>
      <c r="AW16" s="24">
        <v>0</v>
      </c>
      <c r="AX16" s="24">
        <f t="shared" si="0"/>
        <v>4</v>
      </c>
      <c r="AY16" s="164"/>
      <c r="AZ16" s="24">
        <v>7</v>
      </c>
      <c r="BA16" s="24">
        <v>0</v>
      </c>
      <c r="BB16" s="24">
        <v>0</v>
      </c>
      <c r="BC16" s="24">
        <f t="shared" si="1"/>
        <v>7</v>
      </c>
      <c r="BD16" s="164"/>
      <c r="BE16" s="24">
        <v>3</v>
      </c>
      <c r="BF16" s="24">
        <v>0</v>
      </c>
      <c r="BG16" s="24">
        <v>0</v>
      </c>
      <c r="BH16" s="24">
        <f t="shared" si="2"/>
        <v>3</v>
      </c>
      <c r="BI16" s="164"/>
      <c r="BJ16" s="24">
        <v>4</v>
      </c>
      <c r="BK16" s="24">
        <v>0</v>
      </c>
      <c r="BL16" s="24">
        <v>0</v>
      </c>
      <c r="BM16" s="24">
        <f t="shared" si="3"/>
        <v>4</v>
      </c>
    </row>
    <row r="17" spans="1:69" s="96" customFormat="1" ht="12" customHeight="1">
      <c r="A17" s="8" t="s">
        <v>20</v>
      </c>
      <c r="B17" s="24">
        <v>57</v>
      </c>
      <c r="C17" s="24">
        <v>0</v>
      </c>
      <c r="D17" s="24">
        <v>0</v>
      </c>
      <c r="E17" s="24">
        <v>57</v>
      </c>
      <c r="F17" s="78"/>
      <c r="G17" s="24">
        <v>50</v>
      </c>
      <c r="H17" s="24">
        <v>6</v>
      </c>
      <c r="I17" s="24">
        <v>0</v>
      </c>
      <c r="J17" s="24">
        <v>56</v>
      </c>
      <c r="K17" s="78"/>
      <c r="L17" s="24">
        <v>65</v>
      </c>
      <c r="M17" s="24">
        <v>0</v>
      </c>
      <c r="N17" s="24">
        <v>0</v>
      </c>
      <c r="O17" s="24">
        <v>65</v>
      </c>
      <c r="P17" s="78"/>
      <c r="Q17" s="24">
        <v>132</v>
      </c>
      <c r="R17" s="24">
        <v>0</v>
      </c>
      <c r="S17" s="24">
        <v>12</v>
      </c>
      <c r="T17" s="24">
        <f>SUM(Q17:S17)</f>
        <v>144</v>
      </c>
      <c r="U17" s="78"/>
      <c r="V17" s="24">
        <v>150</v>
      </c>
      <c r="W17" s="24">
        <v>27</v>
      </c>
      <c r="X17" s="24">
        <v>6</v>
      </c>
      <c r="Y17" s="24">
        <f>SUM(V17:X17)</f>
        <v>183</v>
      </c>
      <c r="Z17" s="78"/>
      <c r="AA17" s="24">
        <v>243</v>
      </c>
      <c r="AB17" s="24">
        <v>0</v>
      </c>
      <c r="AC17" s="24">
        <v>12</v>
      </c>
      <c r="AD17" s="24">
        <f>SUM(AA17:AC17)</f>
        <v>255</v>
      </c>
      <c r="AF17" s="24">
        <v>193</v>
      </c>
      <c r="AG17" s="24">
        <v>0</v>
      </c>
      <c r="AH17" s="24">
        <v>6</v>
      </c>
      <c r="AI17" s="24">
        <f t="shared" si="7"/>
        <v>199</v>
      </c>
      <c r="AJ17" s="162"/>
      <c r="AK17" s="24">
        <v>135</v>
      </c>
      <c r="AL17" s="24">
        <v>0</v>
      </c>
      <c r="AM17" s="24">
        <v>12</v>
      </c>
      <c r="AN17" s="66">
        <f t="shared" si="4"/>
        <v>147</v>
      </c>
      <c r="AO17" s="162"/>
      <c r="AP17" s="24">
        <v>91</v>
      </c>
      <c r="AQ17" s="24">
        <v>1</v>
      </c>
      <c r="AR17" s="24">
        <v>12</v>
      </c>
      <c r="AS17" s="24">
        <f t="shared" si="5"/>
        <v>104</v>
      </c>
      <c r="AT17" s="164"/>
      <c r="AU17" s="24">
        <v>78</v>
      </c>
      <c r="AV17" s="24">
        <v>0</v>
      </c>
      <c r="AW17" s="24">
        <v>6</v>
      </c>
      <c r="AX17" s="24">
        <f t="shared" si="0"/>
        <v>84</v>
      </c>
      <c r="AY17" s="164"/>
      <c r="AZ17" s="24">
        <v>77</v>
      </c>
      <c r="BA17" s="24">
        <v>0</v>
      </c>
      <c r="BB17" s="24">
        <v>6</v>
      </c>
      <c r="BC17" s="24">
        <f t="shared" si="1"/>
        <v>83</v>
      </c>
      <c r="BD17" s="164"/>
      <c r="BE17" s="24">
        <v>62</v>
      </c>
      <c r="BF17" s="24">
        <v>6</v>
      </c>
      <c r="BG17" s="24">
        <v>0</v>
      </c>
      <c r="BH17" s="24">
        <f t="shared" si="2"/>
        <v>68</v>
      </c>
      <c r="BI17" s="164"/>
      <c r="BJ17" s="24">
        <v>73</v>
      </c>
      <c r="BK17" s="24">
        <v>9</v>
      </c>
      <c r="BL17" s="24">
        <v>0</v>
      </c>
      <c r="BM17" s="24">
        <f t="shared" si="3"/>
        <v>82</v>
      </c>
    </row>
    <row r="18" spans="1:69" s="96" customFormat="1" ht="12" customHeight="1">
      <c r="A18" s="8" t="s">
        <v>21</v>
      </c>
      <c r="B18" s="24">
        <v>81</v>
      </c>
      <c r="C18" s="24">
        <v>0</v>
      </c>
      <c r="D18" s="24">
        <v>0</v>
      </c>
      <c r="E18" s="24">
        <v>81</v>
      </c>
      <c r="F18" s="78"/>
      <c r="G18" s="24">
        <v>65</v>
      </c>
      <c r="H18" s="24">
        <v>4</v>
      </c>
      <c r="I18" s="24">
        <v>0</v>
      </c>
      <c r="J18" s="24">
        <v>69</v>
      </c>
      <c r="K18" s="78"/>
      <c r="L18" s="24">
        <v>118</v>
      </c>
      <c r="M18" s="24">
        <v>44</v>
      </c>
      <c r="N18" s="24">
        <v>0</v>
      </c>
      <c r="O18" s="24">
        <v>162</v>
      </c>
      <c r="P18" s="78"/>
      <c r="Q18" s="24">
        <v>103</v>
      </c>
      <c r="R18" s="24">
        <v>20</v>
      </c>
      <c r="S18" s="24">
        <v>0</v>
      </c>
      <c r="T18" s="24">
        <f>SUM(Q18:S18)</f>
        <v>123</v>
      </c>
      <c r="U18" s="78"/>
      <c r="V18" s="24">
        <v>91</v>
      </c>
      <c r="W18" s="24">
        <v>0</v>
      </c>
      <c r="X18" s="24">
        <v>24</v>
      </c>
      <c r="Y18" s="24">
        <f>SUM(V18:X18)</f>
        <v>115</v>
      </c>
      <c r="Z18" s="78"/>
      <c r="AA18" s="24">
        <v>110</v>
      </c>
      <c r="AB18" s="24">
        <v>0</v>
      </c>
      <c r="AC18" s="24">
        <v>12</v>
      </c>
      <c r="AD18" s="24">
        <f>SUM(AA18:AC18)</f>
        <v>122</v>
      </c>
      <c r="AF18" s="24">
        <v>83</v>
      </c>
      <c r="AG18" s="24">
        <v>0</v>
      </c>
      <c r="AH18" s="24">
        <v>12</v>
      </c>
      <c r="AI18" s="24">
        <f t="shared" si="7"/>
        <v>95</v>
      </c>
      <c r="AJ18" s="162"/>
      <c r="AK18" s="24">
        <v>120</v>
      </c>
      <c r="AL18" s="24">
        <v>18</v>
      </c>
      <c r="AM18" s="24">
        <v>8</v>
      </c>
      <c r="AN18" s="66">
        <f t="shared" si="4"/>
        <v>146</v>
      </c>
      <c r="AO18" s="162"/>
      <c r="AP18" s="24">
        <v>87</v>
      </c>
      <c r="AQ18" s="24">
        <v>4</v>
      </c>
      <c r="AR18" s="24">
        <v>2</v>
      </c>
      <c r="AS18" s="24">
        <f t="shared" si="5"/>
        <v>93</v>
      </c>
      <c r="AT18" s="164"/>
      <c r="AU18" s="24">
        <v>77</v>
      </c>
      <c r="AV18" s="24">
        <v>4</v>
      </c>
      <c r="AW18" s="24">
        <v>13</v>
      </c>
      <c r="AX18" s="24">
        <f t="shared" si="0"/>
        <v>94</v>
      </c>
      <c r="AY18" s="164"/>
      <c r="AZ18" s="24">
        <v>44</v>
      </c>
      <c r="BA18" s="24">
        <v>0</v>
      </c>
      <c r="BB18" s="24">
        <v>9</v>
      </c>
      <c r="BC18" s="24">
        <f t="shared" si="1"/>
        <v>53</v>
      </c>
      <c r="BD18" s="164"/>
      <c r="BE18" s="24">
        <v>40</v>
      </c>
      <c r="BF18" s="24">
        <v>6</v>
      </c>
      <c r="BG18" s="24">
        <v>0</v>
      </c>
      <c r="BH18" s="24">
        <f t="shared" si="2"/>
        <v>46</v>
      </c>
      <c r="BI18" s="164"/>
      <c r="BJ18" s="24">
        <v>38</v>
      </c>
      <c r="BK18" s="24">
        <v>1</v>
      </c>
      <c r="BL18" s="24">
        <v>6</v>
      </c>
      <c r="BM18" s="24">
        <f t="shared" si="3"/>
        <v>45</v>
      </c>
    </row>
    <row r="19" spans="1:69" s="96" customFormat="1" ht="12" customHeight="1">
      <c r="A19" s="8" t="s">
        <v>22</v>
      </c>
      <c r="B19" s="24">
        <v>28</v>
      </c>
      <c r="C19" s="24">
        <v>0</v>
      </c>
      <c r="D19" s="24">
        <v>0</v>
      </c>
      <c r="E19" s="24">
        <v>28</v>
      </c>
      <c r="F19" s="78"/>
      <c r="G19" s="24">
        <v>44</v>
      </c>
      <c r="H19" s="24">
        <v>0</v>
      </c>
      <c r="I19" s="24">
        <v>0</v>
      </c>
      <c r="J19" s="24">
        <v>44</v>
      </c>
      <c r="K19" s="78"/>
      <c r="L19" s="24">
        <v>36</v>
      </c>
      <c r="M19" s="24">
        <v>0</v>
      </c>
      <c r="N19" s="24">
        <v>0</v>
      </c>
      <c r="O19" s="24">
        <v>36</v>
      </c>
      <c r="P19" s="78"/>
      <c r="Q19" s="24">
        <v>48</v>
      </c>
      <c r="R19" s="24">
        <v>0</v>
      </c>
      <c r="S19" s="24">
        <v>0</v>
      </c>
      <c r="T19" s="24">
        <f>SUM(Q19:S19)</f>
        <v>48</v>
      </c>
      <c r="U19" s="78"/>
      <c r="V19" s="24">
        <v>40</v>
      </c>
      <c r="W19" s="24">
        <v>0</v>
      </c>
      <c r="X19" s="24">
        <v>0</v>
      </c>
      <c r="Y19" s="24">
        <f>SUM(V19:X19)</f>
        <v>40</v>
      </c>
      <c r="Z19" s="78"/>
      <c r="AA19" s="24">
        <v>38</v>
      </c>
      <c r="AB19" s="24">
        <v>0</v>
      </c>
      <c r="AC19" s="24">
        <v>0</v>
      </c>
      <c r="AD19" s="24">
        <f>SUM(AA19:AC19)</f>
        <v>38</v>
      </c>
      <c r="AF19" s="24">
        <v>36</v>
      </c>
      <c r="AG19" s="24">
        <v>0</v>
      </c>
      <c r="AH19" s="24">
        <v>0</v>
      </c>
      <c r="AI19" s="24">
        <f t="shared" si="7"/>
        <v>36</v>
      </c>
      <c r="AJ19" s="162"/>
      <c r="AK19" s="24">
        <v>30</v>
      </c>
      <c r="AL19" s="24">
        <v>18</v>
      </c>
      <c r="AM19" s="24">
        <v>0</v>
      </c>
      <c r="AN19" s="66">
        <f t="shared" si="4"/>
        <v>48</v>
      </c>
      <c r="AO19" s="162"/>
      <c r="AP19" s="24">
        <v>16</v>
      </c>
      <c r="AQ19" s="24">
        <v>1</v>
      </c>
      <c r="AR19" s="24">
        <v>0</v>
      </c>
      <c r="AS19" s="24">
        <f t="shared" si="5"/>
        <v>17</v>
      </c>
      <c r="AT19" s="164"/>
      <c r="AU19" s="24">
        <v>21</v>
      </c>
      <c r="AV19" s="24">
        <v>2</v>
      </c>
      <c r="AW19" s="24">
        <v>0</v>
      </c>
      <c r="AX19" s="24">
        <f t="shared" si="0"/>
        <v>23</v>
      </c>
      <c r="AY19" s="164"/>
      <c r="AZ19" s="24">
        <v>11</v>
      </c>
      <c r="BA19" s="24">
        <v>0</v>
      </c>
      <c r="BB19" s="24">
        <v>0</v>
      </c>
      <c r="BC19" s="24">
        <f t="shared" si="1"/>
        <v>11</v>
      </c>
      <c r="BD19" s="164"/>
      <c r="BE19" s="24">
        <v>21</v>
      </c>
      <c r="BF19" s="24">
        <v>1</v>
      </c>
      <c r="BG19" s="24">
        <v>0</v>
      </c>
      <c r="BH19" s="24">
        <f t="shared" si="2"/>
        <v>22</v>
      </c>
      <c r="BI19" s="164"/>
      <c r="BJ19" s="24">
        <v>19</v>
      </c>
      <c r="BK19" s="24">
        <v>0</v>
      </c>
      <c r="BL19" s="24">
        <v>0</v>
      </c>
      <c r="BM19" s="24">
        <f t="shared" si="3"/>
        <v>19</v>
      </c>
    </row>
    <row r="20" spans="1:69" s="96" customFormat="1" ht="12" customHeight="1">
      <c r="A20" s="8" t="s">
        <v>23</v>
      </c>
      <c r="B20" s="24">
        <v>52</v>
      </c>
      <c r="C20" s="24">
        <v>0</v>
      </c>
      <c r="D20" s="24">
        <v>0</v>
      </c>
      <c r="E20" s="24">
        <v>52</v>
      </c>
      <c r="F20" s="78"/>
      <c r="G20" s="24">
        <v>71</v>
      </c>
      <c r="H20" s="24">
        <v>0</v>
      </c>
      <c r="I20" s="24">
        <v>0</v>
      </c>
      <c r="J20" s="24">
        <v>71</v>
      </c>
      <c r="K20" s="78"/>
      <c r="L20" s="24">
        <v>91</v>
      </c>
      <c r="M20" s="24">
        <v>0</v>
      </c>
      <c r="N20" s="24">
        <v>0</v>
      </c>
      <c r="O20" s="24">
        <v>91</v>
      </c>
      <c r="P20" s="78"/>
      <c r="Q20" s="24">
        <v>88</v>
      </c>
      <c r="R20" s="24">
        <v>0</v>
      </c>
      <c r="S20" s="24">
        <v>0</v>
      </c>
      <c r="T20" s="24">
        <f>SUM(Q20:S20)</f>
        <v>88</v>
      </c>
      <c r="U20" s="78"/>
      <c r="V20" s="24">
        <v>73</v>
      </c>
      <c r="W20" s="24">
        <v>0</v>
      </c>
      <c r="X20" s="24">
        <v>0</v>
      </c>
      <c r="Y20" s="24">
        <f>SUM(V20:X20)</f>
        <v>73</v>
      </c>
      <c r="Z20" s="78"/>
      <c r="AA20" s="24">
        <v>89</v>
      </c>
      <c r="AB20" s="24">
        <v>0</v>
      </c>
      <c r="AC20" s="24">
        <v>0</v>
      </c>
      <c r="AD20" s="24">
        <f>SUM(AA20:AC20)</f>
        <v>89</v>
      </c>
      <c r="AF20" s="24">
        <v>72</v>
      </c>
      <c r="AG20" s="24">
        <v>0</v>
      </c>
      <c r="AH20" s="24">
        <v>0</v>
      </c>
      <c r="AI20" s="24">
        <f t="shared" si="7"/>
        <v>72</v>
      </c>
      <c r="AJ20" s="162"/>
      <c r="AK20" s="24">
        <v>65</v>
      </c>
      <c r="AL20" s="24">
        <v>0</v>
      </c>
      <c r="AM20" s="24">
        <v>20</v>
      </c>
      <c r="AN20" s="66">
        <f t="shared" si="4"/>
        <v>85</v>
      </c>
      <c r="AO20" s="162"/>
      <c r="AP20" s="24">
        <v>56</v>
      </c>
      <c r="AQ20" s="24">
        <v>6</v>
      </c>
      <c r="AR20" s="24">
        <v>0</v>
      </c>
      <c r="AS20" s="24">
        <f t="shared" si="5"/>
        <v>62</v>
      </c>
      <c r="AT20" s="164"/>
      <c r="AU20" s="24">
        <v>61</v>
      </c>
      <c r="AV20" s="24">
        <v>3</v>
      </c>
      <c r="AW20" s="24">
        <v>6</v>
      </c>
      <c r="AX20" s="24">
        <f t="shared" si="0"/>
        <v>70</v>
      </c>
      <c r="AY20" s="164"/>
      <c r="AZ20" s="24">
        <v>39</v>
      </c>
      <c r="BA20" s="24">
        <v>1</v>
      </c>
      <c r="BB20" s="24">
        <v>0</v>
      </c>
      <c r="BC20" s="24">
        <f t="shared" si="1"/>
        <v>40</v>
      </c>
      <c r="BD20" s="164"/>
      <c r="BE20" s="24">
        <v>68</v>
      </c>
      <c r="BF20" s="24">
        <v>2</v>
      </c>
      <c r="BG20" s="24">
        <v>0</v>
      </c>
      <c r="BH20" s="24">
        <f t="shared" si="2"/>
        <v>70</v>
      </c>
      <c r="BI20" s="164"/>
      <c r="BJ20" s="24">
        <v>61</v>
      </c>
      <c r="BK20" s="24">
        <v>0</v>
      </c>
      <c r="BL20" s="24">
        <v>0</v>
      </c>
      <c r="BM20" s="24">
        <f t="shared" si="3"/>
        <v>61</v>
      </c>
    </row>
    <row r="21" spans="1:69" s="96" customFormat="1" ht="12" customHeight="1">
      <c r="A21" s="8" t="s">
        <v>24</v>
      </c>
      <c r="B21" s="24">
        <v>83</v>
      </c>
      <c r="C21" s="24">
        <v>0</v>
      </c>
      <c r="D21" s="24">
        <v>0</v>
      </c>
      <c r="E21" s="24">
        <v>83</v>
      </c>
      <c r="F21" s="78"/>
      <c r="G21" s="24">
        <v>67</v>
      </c>
      <c r="H21" s="24">
        <v>0</v>
      </c>
      <c r="I21" s="24">
        <v>28</v>
      </c>
      <c r="J21" s="24">
        <v>95</v>
      </c>
      <c r="K21" s="78"/>
      <c r="L21" s="24">
        <v>125</v>
      </c>
      <c r="M21" s="24">
        <v>4</v>
      </c>
      <c r="N21" s="24">
        <v>0</v>
      </c>
      <c r="O21" s="24">
        <v>129</v>
      </c>
      <c r="P21" s="78"/>
      <c r="Q21" s="24">
        <v>123</v>
      </c>
      <c r="R21" s="24">
        <v>0</v>
      </c>
      <c r="S21" s="24">
        <v>4</v>
      </c>
      <c r="T21" s="24">
        <f>SUM(Q21:S21)</f>
        <v>127</v>
      </c>
      <c r="U21" s="78"/>
      <c r="V21" s="24">
        <v>109</v>
      </c>
      <c r="W21" s="24">
        <v>0</v>
      </c>
      <c r="X21" s="24">
        <v>0</v>
      </c>
      <c r="Y21" s="24">
        <f>SUM(V21:X21)</f>
        <v>109</v>
      </c>
      <c r="Z21" s="78"/>
      <c r="AA21" s="24">
        <v>116</v>
      </c>
      <c r="AB21" s="24">
        <v>0</v>
      </c>
      <c r="AC21" s="24">
        <v>14</v>
      </c>
      <c r="AD21" s="24">
        <f>SUM(AA21:AC21)</f>
        <v>130</v>
      </c>
      <c r="AF21" s="24">
        <v>63</v>
      </c>
      <c r="AG21" s="24">
        <v>0</v>
      </c>
      <c r="AH21" s="24">
        <v>33</v>
      </c>
      <c r="AI21" s="24">
        <f t="shared" si="7"/>
        <v>96</v>
      </c>
      <c r="AJ21" s="162"/>
      <c r="AK21" s="24">
        <v>68</v>
      </c>
      <c r="AL21" s="24">
        <v>9</v>
      </c>
      <c r="AM21" s="24">
        <v>4</v>
      </c>
      <c r="AN21" s="66">
        <f t="shared" si="4"/>
        <v>81</v>
      </c>
      <c r="AO21" s="162"/>
      <c r="AP21" s="24">
        <v>101</v>
      </c>
      <c r="AQ21" s="24">
        <v>15</v>
      </c>
      <c r="AR21" s="24">
        <v>3</v>
      </c>
      <c r="AS21" s="24">
        <f t="shared" si="5"/>
        <v>119</v>
      </c>
      <c r="AT21" s="164"/>
      <c r="AU21" s="24">
        <v>102</v>
      </c>
      <c r="AV21" s="24">
        <v>12</v>
      </c>
      <c r="AW21" s="24">
        <v>4</v>
      </c>
      <c r="AX21" s="24">
        <f t="shared" si="0"/>
        <v>118</v>
      </c>
      <c r="AY21" s="164"/>
      <c r="AZ21" s="24">
        <v>87</v>
      </c>
      <c r="BA21" s="24">
        <v>1</v>
      </c>
      <c r="BB21" s="24">
        <v>0</v>
      </c>
      <c r="BC21" s="24">
        <f t="shared" si="1"/>
        <v>88</v>
      </c>
      <c r="BD21" s="164"/>
      <c r="BE21" s="24">
        <v>123</v>
      </c>
      <c r="BF21" s="24">
        <v>2</v>
      </c>
      <c r="BG21" s="24">
        <v>0</v>
      </c>
      <c r="BH21" s="24">
        <f t="shared" si="2"/>
        <v>125</v>
      </c>
      <c r="BI21" s="164"/>
      <c r="BJ21" s="24">
        <v>129</v>
      </c>
      <c r="BK21" s="24">
        <v>0</v>
      </c>
      <c r="BL21" s="24">
        <v>7</v>
      </c>
      <c r="BM21" s="24">
        <f t="shared" si="3"/>
        <v>136</v>
      </c>
    </row>
    <row r="22" spans="1:69" s="96" customFormat="1" ht="12" customHeight="1">
      <c r="A22" s="15" t="s">
        <v>25</v>
      </c>
      <c r="B22" s="109" t="s">
        <v>30</v>
      </c>
      <c r="C22" s="109" t="s">
        <v>30</v>
      </c>
      <c r="D22" s="109" t="s">
        <v>30</v>
      </c>
      <c r="E22" s="109" t="s">
        <v>30</v>
      </c>
      <c r="F22" s="78"/>
      <c r="G22" s="109" t="s">
        <v>30</v>
      </c>
      <c r="H22" s="109" t="s">
        <v>30</v>
      </c>
      <c r="I22" s="109" t="s">
        <v>30</v>
      </c>
      <c r="J22" s="109" t="s">
        <v>30</v>
      </c>
      <c r="K22" s="78"/>
      <c r="L22" s="109" t="s">
        <v>30</v>
      </c>
      <c r="M22" s="109" t="s">
        <v>30</v>
      </c>
      <c r="N22" s="109" t="s">
        <v>30</v>
      </c>
      <c r="O22" s="109" t="s">
        <v>30</v>
      </c>
      <c r="P22" s="106"/>
      <c r="Q22" s="109" t="s">
        <v>30</v>
      </c>
      <c r="R22" s="109" t="s">
        <v>30</v>
      </c>
      <c r="S22" s="109" t="s">
        <v>30</v>
      </c>
      <c r="T22" s="109" t="s">
        <v>30</v>
      </c>
      <c r="U22" s="106"/>
      <c r="V22" s="109" t="s">
        <v>30</v>
      </c>
      <c r="W22" s="109" t="s">
        <v>30</v>
      </c>
      <c r="X22" s="109" t="s">
        <v>30</v>
      </c>
      <c r="Y22" s="109" t="s">
        <v>30</v>
      </c>
      <c r="Z22" s="107"/>
      <c r="AA22" s="109" t="s">
        <v>30</v>
      </c>
      <c r="AB22" s="109" t="s">
        <v>30</v>
      </c>
      <c r="AC22" s="109" t="s">
        <v>30</v>
      </c>
      <c r="AD22" s="109" t="s">
        <v>30</v>
      </c>
      <c r="AE22" s="166"/>
      <c r="AF22" s="109" t="s">
        <v>30</v>
      </c>
      <c r="AG22" s="109" t="s">
        <v>30</v>
      </c>
      <c r="AH22" s="109" t="s">
        <v>30</v>
      </c>
      <c r="AI22" s="109" t="s">
        <v>30</v>
      </c>
      <c r="AJ22" s="162"/>
      <c r="AK22" s="19" t="s">
        <v>30</v>
      </c>
      <c r="AL22" s="19" t="s">
        <v>30</v>
      </c>
      <c r="AM22" s="19" t="s">
        <v>30</v>
      </c>
      <c r="AN22" s="19" t="s">
        <v>30</v>
      </c>
      <c r="AO22" s="162"/>
      <c r="AP22" s="19" t="s">
        <v>30</v>
      </c>
      <c r="AQ22" s="19" t="s">
        <v>30</v>
      </c>
      <c r="AR22" s="19" t="s">
        <v>30</v>
      </c>
      <c r="AS22" s="19" t="s">
        <v>30</v>
      </c>
      <c r="AT22" s="164"/>
      <c r="AU22" s="19" t="s">
        <v>30</v>
      </c>
      <c r="AV22" s="19" t="s">
        <v>30</v>
      </c>
      <c r="AW22" s="19" t="s">
        <v>30</v>
      </c>
      <c r="AX22" s="19" t="s">
        <v>30</v>
      </c>
      <c r="AY22" s="164"/>
      <c r="AZ22" s="19" t="s">
        <v>30</v>
      </c>
      <c r="BA22" s="19" t="s">
        <v>30</v>
      </c>
      <c r="BB22" s="19" t="s">
        <v>30</v>
      </c>
      <c r="BC22" s="19" t="s">
        <v>30</v>
      </c>
      <c r="BD22" s="164"/>
      <c r="BE22" s="19" t="s">
        <v>30</v>
      </c>
      <c r="BF22" s="19" t="s">
        <v>30</v>
      </c>
      <c r="BG22" s="19" t="s">
        <v>30</v>
      </c>
      <c r="BH22" s="19" t="s">
        <v>30</v>
      </c>
      <c r="BI22" s="164"/>
      <c r="BJ22" s="19" t="s">
        <v>30</v>
      </c>
      <c r="BK22" s="19" t="s">
        <v>30</v>
      </c>
      <c r="BL22" s="19" t="s">
        <v>30</v>
      </c>
      <c r="BM22" s="19" t="s">
        <v>30</v>
      </c>
    </row>
    <row r="23" spans="1:69" s="96" customFormat="1" ht="12" customHeight="1">
      <c r="A23" s="8" t="s">
        <v>45</v>
      </c>
      <c r="B23" s="24" t="s">
        <v>30</v>
      </c>
      <c r="C23" s="24" t="s">
        <v>30</v>
      </c>
      <c r="D23" s="24" t="s">
        <v>30</v>
      </c>
      <c r="E23" s="24" t="s">
        <v>30</v>
      </c>
      <c r="F23" s="78"/>
      <c r="G23" s="24" t="s">
        <v>30</v>
      </c>
      <c r="H23" s="24" t="s">
        <v>30</v>
      </c>
      <c r="I23" s="24" t="s">
        <v>30</v>
      </c>
      <c r="J23" s="24" t="s">
        <v>30</v>
      </c>
      <c r="K23" s="78"/>
      <c r="L23" s="24" t="s">
        <v>30</v>
      </c>
      <c r="M23" s="24" t="s">
        <v>30</v>
      </c>
      <c r="N23" s="24" t="s">
        <v>30</v>
      </c>
      <c r="O23" s="24" t="s">
        <v>30</v>
      </c>
      <c r="P23" s="78"/>
      <c r="Q23" s="24" t="s">
        <v>30</v>
      </c>
      <c r="R23" s="24" t="s">
        <v>30</v>
      </c>
      <c r="S23" s="24" t="s">
        <v>30</v>
      </c>
      <c r="T23" s="24" t="s">
        <v>30</v>
      </c>
      <c r="U23" s="78"/>
      <c r="V23" s="24" t="s">
        <v>30</v>
      </c>
      <c r="W23" s="24" t="s">
        <v>30</v>
      </c>
      <c r="X23" s="24" t="s">
        <v>30</v>
      </c>
      <c r="Y23" s="24" t="s">
        <v>30</v>
      </c>
      <c r="Z23" s="78"/>
      <c r="AA23" s="24" t="s">
        <v>30</v>
      </c>
      <c r="AB23" s="24" t="s">
        <v>30</v>
      </c>
      <c r="AC23" s="24" t="s">
        <v>30</v>
      </c>
      <c r="AD23" s="24">
        <v>103</v>
      </c>
      <c r="AE23" s="167"/>
      <c r="AF23" s="24" t="s">
        <v>30</v>
      </c>
      <c r="AG23" s="24" t="s">
        <v>30</v>
      </c>
      <c r="AH23" s="24" t="s">
        <v>30</v>
      </c>
      <c r="AI23" s="24"/>
      <c r="AJ23" s="162"/>
      <c r="AK23" s="24" t="s">
        <v>30</v>
      </c>
      <c r="AL23" s="24" t="s">
        <v>30</v>
      </c>
      <c r="AM23" s="24" t="s">
        <v>30</v>
      </c>
      <c r="AN23" s="66">
        <f t="shared" si="4"/>
        <v>0</v>
      </c>
      <c r="AO23" s="78"/>
      <c r="AP23" s="24" t="s">
        <v>30</v>
      </c>
      <c r="AQ23" s="24" t="s">
        <v>30</v>
      </c>
      <c r="AR23" s="24" t="s">
        <v>30</v>
      </c>
      <c r="AS23" s="24">
        <f t="shared" si="5"/>
        <v>0</v>
      </c>
      <c r="AT23" s="162"/>
      <c r="AU23" s="24" t="s">
        <v>30</v>
      </c>
      <c r="AV23" s="24" t="s">
        <v>30</v>
      </c>
      <c r="AW23" s="24" t="s">
        <v>30</v>
      </c>
      <c r="AX23" s="24" t="s">
        <v>30</v>
      </c>
      <c r="AY23" s="162"/>
      <c r="AZ23" s="24" t="s">
        <v>30</v>
      </c>
      <c r="BA23" s="24" t="s">
        <v>30</v>
      </c>
      <c r="BB23" s="24" t="s">
        <v>30</v>
      </c>
      <c r="BC23" s="24" t="s">
        <v>30</v>
      </c>
      <c r="BD23" s="162"/>
      <c r="BE23" s="24" t="s">
        <v>30</v>
      </c>
      <c r="BF23" s="24" t="s">
        <v>30</v>
      </c>
      <c r="BG23" s="24" t="s">
        <v>30</v>
      </c>
      <c r="BH23" s="24" t="s">
        <v>30</v>
      </c>
      <c r="BI23" s="162"/>
      <c r="BJ23" s="24" t="s">
        <v>30</v>
      </c>
      <c r="BK23" s="24" t="s">
        <v>30</v>
      </c>
      <c r="BL23" s="24" t="s">
        <v>30</v>
      </c>
      <c r="BM23" s="24" t="s">
        <v>30</v>
      </c>
      <c r="BN23" s="150"/>
      <c r="BO23" s="150"/>
      <c r="BP23" s="150"/>
      <c r="BQ23" s="150"/>
    </row>
    <row r="24" spans="1:69" s="96" customFormat="1" ht="12" customHeight="1">
      <c r="A24" s="8" t="s">
        <v>26</v>
      </c>
      <c r="B24" s="24">
        <v>127</v>
      </c>
      <c r="C24" s="24">
        <v>0</v>
      </c>
      <c r="D24" s="24">
        <v>8</v>
      </c>
      <c r="E24" s="24">
        <v>135</v>
      </c>
      <c r="F24" s="78"/>
      <c r="G24" s="24">
        <v>71</v>
      </c>
      <c r="H24" s="24">
        <v>0</v>
      </c>
      <c r="I24" s="24">
        <v>0</v>
      </c>
      <c r="J24" s="24">
        <v>71</v>
      </c>
      <c r="K24" s="78"/>
      <c r="L24" s="24">
        <v>82</v>
      </c>
      <c r="M24" s="24">
        <v>0</v>
      </c>
      <c r="N24" s="24">
        <v>0</v>
      </c>
      <c r="O24" s="24">
        <v>82</v>
      </c>
      <c r="P24" s="78"/>
      <c r="Q24" s="24">
        <v>74</v>
      </c>
      <c r="R24" s="24">
        <v>0</v>
      </c>
      <c r="S24" s="24">
        <v>6</v>
      </c>
      <c r="T24" s="24">
        <f>SUM(Q24:S24)</f>
        <v>80</v>
      </c>
      <c r="U24" s="78"/>
      <c r="V24" s="24">
        <v>55</v>
      </c>
      <c r="W24" s="24">
        <v>0</v>
      </c>
      <c r="X24" s="24">
        <v>0</v>
      </c>
      <c r="Y24" s="24">
        <f>SUM(V24:X24)</f>
        <v>55</v>
      </c>
      <c r="Z24" s="78"/>
      <c r="AA24" s="24">
        <v>63</v>
      </c>
      <c r="AB24" s="24">
        <v>0</v>
      </c>
      <c r="AC24" s="24">
        <v>0</v>
      </c>
      <c r="AD24" s="24">
        <f>SUM(AA24:AC24)</f>
        <v>63</v>
      </c>
      <c r="AE24" s="162"/>
      <c r="AF24" s="24">
        <v>53</v>
      </c>
      <c r="AG24" s="24">
        <v>0</v>
      </c>
      <c r="AH24" s="24">
        <v>55</v>
      </c>
      <c r="AI24" s="24">
        <f>SUM(AF24:AH24)</f>
        <v>108</v>
      </c>
      <c r="AJ24" s="162"/>
      <c r="AK24" s="24">
        <v>37</v>
      </c>
      <c r="AL24" s="24">
        <v>0</v>
      </c>
      <c r="AM24" s="24">
        <v>150</v>
      </c>
      <c r="AN24" s="66">
        <f t="shared" si="4"/>
        <v>187</v>
      </c>
      <c r="AO24" s="162"/>
      <c r="AP24" s="24">
        <v>42</v>
      </c>
      <c r="AQ24" s="24">
        <v>0</v>
      </c>
      <c r="AR24" s="24">
        <v>71</v>
      </c>
      <c r="AS24" s="24">
        <f t="shared" si="5"/>
        <v>113</v>
      </c>
      <c r="AT24" s="164"/>
      <c r="AU24" s="24">
        <v>43</v>
      </c>
      <c r="AV24" s="24">
        <v>0</v>
      </c>
      <c r="AW24" s="24">
        <v>0</v>
      </c>
      <c r="AX24" s="24">
        <f>SUM(AU24:AW24)</f>
        <v>43</v>
      </c>
      <c r="AY24" s="164"/>
      <c r="AZ24" s="24">
        <v>55</v>
      </c>
      <c r="BA24" s="24">
        <v>0</v>
      </c>
      <c r="BB24" s="24">
        <v>0</v>
      </c>
      <c r="BC24" s="24">
        <f>SUM(AZ24:BB24)</f>
        <v>55</v>
      </c>
      <c r="BD24" s="164"/>
      <c r="BE24" s="24">
        <v>56</v>
      </c>
      <c r="BF24" s="24">
        <v>0</v>
      </c>
      <c r="BG24" s="24">
        <v>0</v>
      </c>
      <c r="BH24" s="24">
        <f>SUM(BE24:BG24)</f>
        <v>56</v>
      </c>
      <c r="BI24" s="164"/>
      <c r="BJ24" s="24">
        <v>59</v>
      </c>
      <c r="BK24" s="24">
        <v>0</v>
      </c>
      <c r="BL24" s="24">
        <v>0</v>
      </c>
      <c r="BM24" s="24">
        <f>SUM(BJ24:BL24)</f>
        <v>59</v>
      </c>
    </row>
    <row r="25" spans="1:69" s="96" customFormat="1" ht="12" customHeight="1">
      <c r="A25" s="8" t="s">
        <v>27</v>
      </c>
      <c r="B25" s="24">
        <v>32</v>
      </c>
      <c r="C25" s="24">
        <v>0</v>
      </c>
      <c r="D25" s="24">
        <v>0</v>
      </c>
      <c r="E25" s="24">
        <v>32</v>
      </c>
      <c r="F25" s="78"/>
      <c r="G25" s="24">
        <v>27</v>
      </c>
      <c r="H25" s="24">
        <v>8</v>
      </c>
      <c r="I25" s="24">
        <v>0</v>
      </c>
      <c r="J25" s="24">
        <v>35</v>
      </c>
      <c r="K25" s="78"/>
      <c r="L25" s="24">
        <v>40</v>
      </c>
      <c r="M25" s="24">
        <v>0</v>
      </c>
      <c r="N25" s="24">
        <v>0</v>
      </c>
      <c r="O25" s="24">
        <v>40</v>
      </c>
      <c r="P25" s="78"/>
      <c r="Q25" s="24">
        <v>63</v>
      </c>
      <c r="R25" s="24">
        <v>0</v>
      </c>
      <c r="S25" s="24">
        <v>0</v>
      </c>
      <c r="T25" s="24">
        <f>SUM(Q25:S25)</f>
        <v>63</v>
      </c>
      <c r="U25" s="78"/>
      <c r="V25" s="24">
        <v>55</v>
      </c>
      <c r="W25" s="24">
        <v>0</v>
      </c>
      <c r="X25" s="24">
        <v>0</v>
      </c>
      <c r="Y25" s="24">
        <f>SUM(V25:X25)</f>
        <v>55</v>
      </c>
      <c r="Z25" s="78"/>
      <c r="AA25" s="24">
        <v>33</v>
      </c>
      <c r="AB25" s="24">
        <v>5</v>
      </c>
      <c r="AC25" s="24">
        <v>0</v>
      </c>
      <c r="AD25" s="24">
        <f>SUM(AA25:AC25)</f>
        <v>38</v>
      </c>
      <c r="AE25" s="162"/>
      <c r="AF25" s="24">
        <v>27</v>
      </c>
      <c r="AG25" s="24">
        <v>0</v>
      </c>
      <c r="AH25" s="24">
        <v>0</v>
      </c>
      <c r="AI25" s="24">
        <f>SUM(AF25:AH25)</f>
        <v>27</v>
      </c>
      <c r="AJ25" s="162"/>
      <c r="AK25" s="24">
        <v>14</v>
      </c>
      <c r="AL25" s="24">
        <v>0</v>
      </c>
      <c r="AM25" s="24">
        <v>0</v>
      </c>
      <c r="AN25" s="66">
        <f t="shared" si="4"/>
        <v>14</v>
      </c>
      <c r="AO25" s="162"/>
      <c r="AP25" s="24">
        <v>16</v>
      </c>
      <c r="AQ25" s="24">
        <v>0</v>
      </c>
      <c r="AR25" s="24">
        <v>0</v>
      </c>
      <c r="AS25" s="24">
        <f t="shared" si="5"/>
        <v>16</v>
      </c>
      <c r="AT25" s="164"/>
      <c r="AU25" s="24">
        <v>10</v>
      </c>
      <c r="AV25" s="24">
        <v>0</v>
      </c>
      <c r="AW25" s="24">
        <v>0</v>
      </c>
      <c r="AX25" s="24">
        <f>SUM(AU25:AW25)</f>
        <v>10</v>
      </c>
      <c r="AY25" s="164"/>
      <c r="AZ25" s="24">
        <v>20</v>
      </c>
      <c r="BA25" s="24">
        <v>0</v>
      </c>
      <c r="BB25" s="24">
        <v>0</v>
      </c>
      <c r="BC25" s="24">
        <f>SUM(AZ25:BB25)</f>
        <v>20</v>
      </c>
      <c r="BD25" s="164"/>
      <c r="BE25" s="24">
        <v>10</v>
      </c>
      <c r="BF25" s="24">
        <v>0</v>
      </c>
      <c r="BG25" s="24">
        <v>0</v>
      </c>
      <c r="BH25" s="24">
        <f>SUM(BE25:BG25)</f>
        <v>10</v>
      </c>
      <c r="BI25" s="164"/>
      <c r="BJ25" s="24">
        <v>29</v>
      </c>
      <c r="BK25" s="24">
        <v>102</v>
      </c>
      <c r="BL25" s="24">
        <v>0</v>
      </c>
      <c r="BM25" s="24">
        <f>SUM(BJ25:BL25)</f>
        <v>131</v>
      </c>
    </row>
    <row r="26" spans="1:69" s="96" customFormat="1" ht="12" customHeight="1">
      <c r="A26" s="8" t="s">
        <v>28</v>
      </c>
      <c r="B26" s="24">
        <v>26</v>
      </c>
      <c r="C26" s="24">
        <v>0</v>
      </c>
      <c r="D26" s="24">
        <v>16</v>
      </c>
      <c r="E26" s="24">
        <v>42</v>
      </c>
      <c r="F26" s="78"/>
      <c r="G26" s="24">
        <v>29</v>
      </c>
      <c r="H26" s="24">
        <v>0</v>
      </c>
      <c r="I26" s="24">
        <v>0</v>
      </c>
      <c r="J26" s="24">
        <v>29</v>
      </c>
      <c r="K26" s="78"/>
      <c r="L26" s="24">
        <v>66</v>
      </c>
      <c r="M26" s="24">
        <v>0</v>
      </c>
      <c r="N26" s="24">
        <v>14</v>
      </c>
      <c r="O26" s="24">
        <v>80</v>
      </c>
      <c r="P26" s="78"/>
      <c r="Q26" s="24">
        <v>30</v>
      </c>
      <c r="R26" s="24">
        <v>0</v>
      </c>
      <c r="S26" s="24">
        <v>26</v>
      </c>
      <c r="T26" s="24">
        <f>SUM(Q26:S26)</f>
        <v>56</v>
      </c>
      <c r="U26" s="78"/>
      <c r="V26" s="24">
        <v>26</v>
      </c>
      <c r="W26" s="24">
        <v>0</v>
      </c>
      <c r="X26" s="24">
        <v>0</v>
      </c>
      <c r="Y26" s="24">
        <f>SUM(V26:X26)</f>
        <v>26</v>
      </c>
      <c r="Z26" s="78"/>
      <c r="AA26" s="24">
        <v>38</v>
      </c>
      <c r="AB26" s="24">
        <v>0</v>
      </c>
      <c r="AC26" s="24">
        <v>6</v>
      </c>
      <c r="AD26" s="24">
        <f>SUM(AA26:AC26)</f>
        <v>44</v>
      </c>
      <c r="AE26" s="162"/>
      <c r="AF26" s="24">
        <v>24</v>
      </c>
      <c r="AG26" s="24">
        <v>0</v>
      </c>
      <c r="AH26" s="24">
        <v>18</v>
      </c>
      <c r="AI26" s="24">
        <f>SUM(AF26:AH26)</f>
        <v>42</v>
      </c>
      <c r="AJ26" s="162"/>
      <c r="AK26" s="24">
        <v>11</v>
      </c>
      <c r="AL26" s="24">
        <v>0</v>
      </c>
      <c r="AM26" s="24">
        <v>0</v>
      </c>
      <c r="AN26" s="66">
        <f t="shared" si="4"/>
        <v>11</v>
      </c>
      <c r="AO26" s="162"/>
      <c r="AP26" s="24">
        <v>19</v>
      </c>
      <c r="AQ26" s="24">
        <v>2</v>
      </c>
      <c r="AR26" s="24">
        <v>0</v>
      </c>
      <c r="AS26" s="24">
        <f t="shared" si="5"/>
        <v>21</v>
      </c>
      <c r="AT26" s="164"/>
      <c r="AU26" s="24">
        <v>20</v>
      </c>
      <c r="AV26" s="24">
        <v>0</v>
      </c>
      <c r="AW26" s="24">
        <v>0</v>
      </c>
      <c r="AX26" s="24">
        <f>SUM(AU26:AW26)</f>
        <v>20</v>
      </c>
      <c r="AY26" s="164"/>
      <c r="AZ26" s="24">
        <v>18</v>
      </c>
      <c r="BA26" s="24">
        <v>3</v>
      </c>
      <c r="BB26" s="24">
        <v>0</v>
      </c>
      <c r="BC26" s="24">
        <f>SUM(AZ26:BB26)</f>
        <v>21</v>
      </c>
      <c r="BD26" s="164"/>
      <c r="BE26" s="24">
        <v>24</v>
      </c>
      <c r="BF26" s="24">
        <v>0</v>
      </c>
      <c r="BG26" s="24">
        <v>0</v>
      </c>
      <c r="BH26" s="24">
        <f>SUM(BE26:BG26)</f>
        <v>24</v>
      </c>
      <c r="BI26" s="164"/>
      <c r="BJ26" s="24">
        <v>13</v>
      </c>
      <c r="BK26" s="24">
        <v>0</v>
      </c>
      <c r="BL26" s="24">
        <v>0</v>
      </c>
      <c r="BM26" s="24">
        <f>SUM(BJ26:BL26)</f>
        <v>13</v>
      </c>
    </row>
    <row r="27" spans="1:69" s="96" customFormat="1" ht="12" customHeight="1">
      <c r="A27" s="8" t="s">
        <v>44</v>
      </c>
      <c r="B27" s="165" t="s">
        <v>30</v>
      </c>
      <c r="C27" s="165" t="s">
        <v>30</v>
      </c>
      <c r="D27" s="165" t="s">
        <v>30</v>
      </c>
      <c r="E27" s="165" t="s">
        <v>30</v>
      </c>
      <c r="F27" s="78"/>
      <c r="G27" s="165" t="s">
        <v>30</v>
      </c>
      <c r="H27" s="165" t="s">
        <v>30</v>
      </c>
      <c r="I27" s="165" t="s">
        <v>30</v>
      </c>
      <c r="J27" s="165" t="s">
        <v>30</v>
      </c>
      <c r="K27" s="78"/>
      <c r="L27" s="165" t="s">
        <v>30</v>
      </c>
      <c r="M27" s="165" t="s">
        <v>30</v>
      </c>
      <c r="N27" s="165" t="s">
        <v>30</v>
      </c>
      <c r="O27" s="165" t="s">
        <v>30</v>
      </c>
      <c r="P27" s="78"/>
      <c r="Q27" s="165" t="s">
        <v>30</v>
      </c>
      <c r="R27" s="165" t="s">
        <v>30</v>
      </c>
      <c r="S27" s="165" t="s">
        <v>30</v>
      </c>
      <c r="T27" s="165" t="s">
        <v>30</v>
      </c>
      <c r="U27" s="78"/>
      <c r="V27" s="165" t="s">
        <v>30</v>
      </c>
      <c r="W27" s="165" t="s">
        <v>30</v>
      </c>
      <c r="X27" s="165" t="s">
        <v>30</v>
      </c>
      <c r="Y27" s="165" t="s">
        <v>30</v>
      </c>
      <c r="Z27" s="78"/>
      <c r="AA27" s="165" t="s">
        <v>30</v>
      </c>
      <c r="AB27" s="165" t="s">
        <v>30</v>
      </c>
      <c r="AC27" s="165" t="s">
        <v>30</v>
      </c>
      <c r="AD27" s="165" t="s">
        <v>30</v>
      </c>
      <c r="AE27" s="167"/>
      <c r="AF27" s="165" t="s">
        <v>30</v>
      </c>
      <c r="AG27" s="165" t="s">
        <v>30</v>
      </c>
      <c r="AH27" s="165" t="s">
        <v>30</v>
      </c>
      <c r="AI27" s="165" t="s">
        <v>30</v>
      </c>
      <c r="AJ27" s="162"/>
      <c r="AK27" s="165" t="s">
        <v>30</v>
      </c>
      <c r="AL27" s="165" t="s">
        <v>30</v>
      </c>
      <c r="AM27" s="165" t="s">
        <v>30</v>
      </c>
      <c r="AN27" s="168" t="s">
        <v>30</v>
      </c>
      <c r="AO27" s="78"/>
      <c r="AP27" s="165" t="s">
        <v>30</v>
      </c>
      <c r="AQ27" s="165" t="s">
        <v>30</v>
      </c>
      <c r="AR27" s="165" t="s">
        <v>30</v>
      </c>
      <c r="AS27" s="168" t="s">
        <v>30</v>
      </c>
      <c r="AT27" s="162"/>
      <c r="AU27" s="165" t="s">
        <v>30</v>
      </c>
      <c r="AV27" s="165" t="s">
        <v>30</v>
      </c>
      <c r="AW27" s="165" t="s">
        <v>30</v>
      </c>
      <c r="AX27" s="168" t="s">
        <v>30</v>
      </c>
      <c r="AY27" s="162"/>
      <c r="AZ27" s="165" t="s">
        <v>30</v>
      </c>
      <c r="BA27" s="165" t="s">
        <v>30</v>
      </c>
      <c r="BB27" s="165" t="s">
        <v>30</v>
      </c>
      <c r="BC27" s="168" t="s">
        <v>30</v>
      </c>
      <c r="BD27" s="162"/>
      <c r="BE27" s="165" t="s">
        <v>30</v>
      </c>
      <c r="BF27" s="165" t="s">
        <v>30</v>
      </c>
      <c r="BG27" s="165" t="s">
        <v>30</v>
      </c>
      <c r="BH27" s="168" t="s">
        <v>30</v>
      </c>
      <c r="BI27" s="162"/>
      <c r="BJ27" s="165" t="s">
        <v>30</v>
      </c>
      <c r="BK27" s="165" t="s">
        <v>30</v>
      </c>
      <c r="BL27" s="165" t="s">
        <v>30</v>
      </c>
      <c r="BM27" s="168" t="s">
        <v>30</v>
      </c>
      <c r="BN27" s="150"/>
      <c r="BO27" s="150"/>
      <c r="BP27" s="150"/>
      <c r="BQ27" s="150"/>
    </row>
    <row r="28" spans="1:69" s="96" customFormat="1" ht="12" customHeight="1">
      <c r="A28" s="8" t="s">
        <v>43</v>
      </c>
      <c r="B28" s="165" t="s">
        <v>30</v>
      </c>
      <c r="C28" s="165" t="s">
        <v>30</v>
      </c>
      <c r="D28" s="165" t="s">
        <v>30</v>
      </c>
      <c r="E28" s="165" t="s">
        <v>30</v>
      </c>
      <c r="F28" s="78"/>
      <c r="G28" s="165" t="s">
        <v>30</v>
      </c>
      <c r="H28" s="165" t="s">
        <v>30</v>
      </c>
      <c r="I28" s="165" t="s">
        <v>30</v>
      </c>
      <c r="J28" s="165" t="s">
        <v>30</v>
      </c>
      <c r="K28" s="78"/>
      <c r="L28" s="165" t="s">
        <v>30</v>
      </c>
      <c r="M28" s="165" t="s">
        <v>30</v>
      </c>
      <c r="N28" s="165" t="s">
        <v>30</v>
      </c>
      <c r="O28" s="165" t="s">
        <v>30</v>
      </c>
      <c r="P28" s="78"/>
      <c r="Q28" s="165" t="s">
        <v>30</v>
      </c>
      <c r="R28" s="165" t="s">
        <v>30</v>
      </c>
      <c r="S28" s="165" t="s">
        <v>30</v>
      </c>
      <c r="T28" s="165" t="s">
        <v>30</v>
      </c>
      <c r="U28" s="78"/>
      <c r="V28" s="165" t="s">
        <v>30</v>
      </c>
      <c r="W28" s="165" t="s">
        <v>30</v>
      </c>
      <c r="X28" s="165" t="s">
        <v>30</v>
      </c>
      <c r="Y28" s="165" t="s">
        <v>30</v>
      </c>
      <c r="Z28" s="78"/>
      <c r="AA28" s="165" t="s">
        <v>30</v>
      </c>
      <c r="AB28" s="165" t="s">
        <v>30</v>
      </c>
      <c r="AC28" s="165" t="s">
        <v>30</v>
      </c>
      <c r="AD28" s="165" t="s">
        <v>30</v>
      </c>
      <c r="AE28" s="167"/>
      <c r="AF28" s="165" t="s">
        <v>30</v>
      </c>
      <c r="AG28" s="165" t="s">
        <v>30</v>
      </c>
      <c r="AH28" s="165" t="s">
        <v>30</v>
      </c>
      <c r="AI28" s="165" t="s">
        <v>30</v>
      </c>
      <c r="AJ28" s="162"/>
      <c r="AK28" s="165" t="s">
        <v>30</v>
      </c>
      <c r="AL28" s="165" t="s">
        <v>30</v>
      </c>
      <c r="AM28" s="165" t="s">
        <v>30</v>
      </c>
      <c r="AN28" s="168" t="s">
        <v>30</v>
      </c>
      <c r="AO28" s="78"/>
      <c r="AP28" s="165" t="s">
        <v>30</v>
      </c>
      <c r="AQ28" s="165" t="s">
        <v>30</v>
      </c>
      <c r="AR28" s="165" t="s">
        <v>30</v>
      </c>
      <c r="AS28" s="168" t="s">
        <v>30</v>
      </c>
      <c r="AT28" s="162"/>
      <c r="AU28" s="165" t="s">
        <v>30</v>
      </c>
      <c r="AV28" s="165" t="s">
        <v>30</v>
      </c>
      <c r="AW28" s="165" t="s">
        <v>30</v>
      </c>
      <c r="AX28" s="168" t="s">
        <v>30</v>
      </c>
      <c r="AY28" s="162"/>
      <c r="AZ28" s="165" t="s">
        <v>30</v>
      </c>
      <c r="BA28" s="165" t="s">
        <v>30</v>
      </c>
      <c r="BB28" s="165" t="s">
        <v>30</v>
      </c>
      <c r="BC28" s="168" t="s">
        <v>30</v>
      </c>
      <c r="BD28" s="162"/>
      <c r="BE28" s="165" t="s">
        <v>30</v>
      </c>
      <c r="BF28" s="165" t="s">
        <v>30</v>
      </c>
      <c r="BG28" s="165" t="s">
        <v>30</v>
      </c>
      <c r="BH28" s="168" t="s">
        <v>30</v>
      </c>
      <c r="BI28" s="162"/>
      <c r="BJ28" s="165" t="s">
        <v>30</v>
      </c>
      <c r="BK28" s="165" t="s">
        <v>30</v>
      </c>
      <c r="BL28" s="165" t="s">
        <v>30</v>
      </c>
      <c r="BM28" s="168" t="s">
        <v>30</v>
      </c>
      <c r="BN28" s="150"/>
      <c r="BO28" s="150"/>
      <c r="BP28" s="150"/>
      <c r="BQ28" s="150"/>
    </row>
    <row r="29" spans="1:69" s="96" customFormat="1" ht="12" customHeight="1">
      <c r="A29" s="8" t="s">
        <v>47</v>
      </c>
      <c r="B29" s="165" t="s">
        <v>30</v>
      </c>
      <c r="C29" s="165" t="s">
        <v>30</v>
      </c>
      <c r="D29" s="165" t="s">
        <v>30</v>
      </c>
      <c r="E29" s="165" t="s">
        <v>30</v>
      </c>
      <c r="F29" s="78"/>
      <c r="G29" s="165" t="s">
        <v>30</v>
      </c>
      <c r="H29" s="165" t="s">
        <v>30</v>
      </c>
      <c r="I29" s="165" t="s">
        <v>30</v>
      </c>
      <c r="J29" s="165" t="s">
        <v>30</v>
      </c>
      <c r="K29" s="78"/>
      <c r="L29" s="165" t="s">
        <v>30</v>
      </c>
      <c r="M29" s="165" t="s">
        <v>30</v>
      </c>
      <c r="N29" s="165" t="s">
        <v>30</v>
      </c>
      <c r="O29" s="165" t="s">
        <v>30</v>
      </c>
      <c r="P29" s="78"/>
      <c r="Q29" s="165" t="s">
        <v>30</v>
      </c>
      <c r="R29" s="165" t="s">
        <v>30</v>
      </c>
      <c r="S29" s="165" t="s">
        <v>30</v>
      </c>
      <c r="T29" s="165" t="s">
        <v>30</v>
      </c>
      <c r="U29" s="78"/>
      <c r="V29" s="165" t="s">
        <v>30</v>
      </c>
      <c r="W29" s="165" t="s">
        <v>30</v>
      </c>
      <c r="X29" s="165" t="s">
        <v>30</v>
      </c>
      <c r="Y29" s="165" t="s">
        <v>30</v>
      </c>
      <c r="Z29" s="78"/>
      <c r="AA29" s="165" t="s">
        <v>30</v>
      </c>
      <c r="AB29" s="165" t="s">
        <v>30</v>
      </c>
      <c r="AC29" s="165" t="s">
        <v>30</v>
      </c>
      <c r="AD29" s="165" t="s">
        <v>30</v>
      </c>
      <c r="AE29" s="167"/>
      <c r="AF29" s="165" t="s">
        <v>30</v>
      </c>
      <c r="AG29" s="165" t="s">
        <v>30</v>
      </c>
      <c r="AH29" s="165" t="s">
        <v>30</v>
      </c>
      <c r="AI29" s="165" t="s">
        <v>30</v>
      </c>
      <c r="AJ29" s="162"/>
      <c r="AK29" s="165" t="s">
        <v>30</v>
      </c>
      <c r="AL29" s="165" t="s">
        <v>30</v>
      </c>
      <c r="AM29" s="165" t="s">
        <v>30</v>
      </c>
      <c r="AN29" s="168" t="s">
        <v>30</v>
      </c>
      <c r="AO29" s="78"/>
      <c r="AP29" s="165" t="s">
        <v>30</v>
      </c>
      <c r="AQ29" s="165" t="s">
        <v>30</v>
      </c>
      <c r="AR29" s="165" t="s">
        <v>30</v>
      </c>
      <c r="AS29" s="168" t="s">
        <v>30</v>
      </c>
      <c r="AT29" s="162"/>
      <c r="AU29" s="165" t="s">
        <v>30</v>
      </c>
      <c r="AV29" s="165" t="s">
        <v>30</v>
      </c>
      <c r="AW29" s="165" t="s">
        <v>30</v>
      </c>
      <c r="AX29" s="168" t="s">
        <v>30</v>
      </c>
      <c r="AY29" s="162"/>
      <c r="AZ29" s="165" t="s">
        <v>30</v>
      </c>
      <c r="BA29" s="165" t="s">
        <v>30</v>
      </c>
      <c r="BB29" s="165" t="s">
        <v>30</v>
      </c>
      <c r="BC29" s="168" t="s">
        <v>30</v>
      </c>
      <c r="BD29" s="162"/>
      <c r="BE29" s="165" t="s">
        <v>30</v>
      </c>
      <c r="BF29" s="165" t="s">
        <v>30</v>
      </c>
      <c r="BG29" s="165" t="s">
        <v>30</v>
      </c>
      <c r="BH29" s="168" t="s">
        <v>30</v>
      </c>
      <c r="BI29" s="162"/>
      <c r="BJ29" s="165" t="s">
        <v>30</v>
      </c>
      <c r="BK29" s="165" t="s">
        <v>30</v>
      </c>
      <c r="BL29" s="165" t="s">
        <v>30</v>
      </c>
      <c r="BM29" s="168" t="s">
        <v>30</v>
      </c>
      <c r="BN29" s="150"/>
      <c r="BO29" s="150"/>
      <c r="BP29" s="150"/>
      <c r="BQ29" s="150"/>
    </row>
    <row r="30" spans="1:69" s="96" customFormat="1" ht="12" customHeight="1">
      <c r="A30" s="8" t="s">
        <v>48</v>
      </c>
      <c r="B30" s="165" t="s">
        <v>30</v>
      </c>
      <c r="C30" s="165" t="s">
        <v>30</v>
      </c>
      <c r="D30" s="165" t="s">
        <v>30</v>
      </c>
      <c r="E30" s="165" t="s">
        <v>30</v>
      </c>
      <c r="F30" s="78"/>
      <c r="G30" s="165" t="s">
        <v>30</v>
      </c>
      <c r="H30" s="165" t="s">
        <v>30</v>
      </c>
      <c r="I30" s="165" t="s">
        <v>30</v>
      </c>
      <c r="J30" s="165" t="s">
        <v>30</v>
      </c>
      <c r="K30" s="78"/>
      <c r="L30" s="165" t="s">
        <v>30</v>
      </c>
      <c r="M30" s="165" t="s">
        <v>30</v>
      </c>
      <c r="N30" s="165" t="s">
        <v>30</v>
      </c>
      <c r="O30" s="165" t="s">
        <v>30</v>
      </c>
      <c r="P30" s="78"/>
      <c r="Q30" s="165" t="s">
        <v>30</v>
      </c>
      <c r="R30" s="165" t="s">
        <v>30</v>
      </c>
      <c r="S30" s="165" t="s">
        <v>30</v>
      </c>
      <c r="T30" s="165" t="s">
        <v>30</v>
      </c>
      <c r="U30" s="78"/>
      <c r="V30" s="165" t="s">
        <v>30</v>
      </c>
      <c r="W30" s="165" t="s">
        <v>30</v>
      </c>
      <c r="X30" s="165" t="s">
        <v>30</v>
      </c>
      <c r="Y30" s="165" t="s">
        <v>30</v>
      </c>
      <c r="Z30" s="78"/>
      <c r="AA30" s="165" t="s">
        <v>30</v>
      </c>
      <c r="AB30" s="165" t="s">
        <v>30</v>
      </c>
      <c r="AC30" s="165" t="s">
        <v>30</v>
      </c>
      <c r="AD30" s="165" t="s">
        <v>30</v>
      </c>
      <c r="AE30" s="167"/>
      <c r="AF30" s="165" t="s">
        <v>30</v>
      </c>
      <c r="AG30" s="165" t="s">
        <v>30</v>
      </c>
      <c r="AH30" s="165" t="s">
        <v>30</v>
      </c>
      <c r="AI30" s="165" t="s">
        <v>30</v>
      </c>
      <c r="AJ30" s="162"/>
      <c r="AK30" s="165" t="s">
        <v>30</v>
      </c>
      <c r="AL30" s="165" t="s">
        <v>30</v>
      </c>
      <c r="AM30" s="165" t="s">
        <v>30</v>
      </c>
      <c r="AN30" s="168" t="s">
        <v>30</v>
      </c>
      <c r="AO30" s="78"/>
      <c r="AP30" s="165" t="s">
        <v>30</v>
      </c>
      <c r="AQ30" s="165" t="s">
        <v>30</v>
      </c>
      <c r="AR30" s="165" t="s">
        <v>30</v>
      </c>
      <c r="AS30" s="168" t="s">
        <v>30</v>
      </c>
      <c r="AT30" s="162"/>
      <c r="AU30" s="165" t="s">
        <v>30</v>
      </c>
      <c r="AV30" s="165" t="s">
        <v>30</v>
      </c>
      <c r="AW30" s="165" t="s">
        <v>30</v>
      </c>
      <c r="AX30" s="168" t="s">
        <v>30</v>
      </c>
      <c r="AY30" s="162"/>
      <c r="AZ30" s="165" t="s">
        <v>30</v>
      </c>
      <c r="BA30" s="165" t="s">
        <v>30</v>
      </c>
      <c r="BB30" s="165" t="s">
        <v>30</v>
      </c>
      <c r="BC30" s="168" t="s">
        <v>30</v>
      </c>
      <c r="BD30" s="162"/>
      <c r="BE30" s="165" t="s">
        <v>30</v>
      </c>
      <c r="BF30" s="165" t="s">
        <v>30</v>
      </c>
      <c r="BG30" s="165" t="s">
        <v>30</v>
      </c>
      <c r="BH30" s="168" t="s">
        <v>30</v>
      </c>
      <c r="BI30" s="162"/>
      <c r="BJ30" s="165" t="s">
        <v>30</v>
      </c>
      <c r="BK30" s="165" t="s">
        <v>30</v>
      </c>
      <c r="BL30" s="165" t="s">
        <v>30</v>
      </c>
      <c r="BM30" s="168" t="s">
        <v>30</v>
      </c>
      <c r="BN30" s="150"/>
      <c r="BO30" s="150"/>
      <c r="BP30" s="150"/>
      <c r="BQ30" s="150"/>
    </row>
    <row r="31" spans="1:69" s="96" customFormat="1" ht="12" customHeight="1">
      <c r="A31" s="16" t="s">
        <v>36</v>
      </c>
      <c r="B31" s="169">
        <f>SUM(B32:B37)</f>
        <v>29</v>
      </c>
      <c r="C31" s="169">
        <f>SUM(C32:C37)</f>
        <v>0</v>
      </c>
      <c r="D31" s="169">
        <f>SUM(D32:D37)</f>
        <v>0</v>
      </c>
      <c r="E31" s="169">
        <f>SUM(E32:E37)</f>
        <v>29</v>
      </c>
      <c r="F31" s="78"/>
      <c r="G31" s="169">
        <f>SUM(G32:G37)</f>
        <v>18</v>
      </c>
      <c r="H31" s="169">
        <f>SUM(H32:H37)</f>
        <v>0</v>
      </c>
      <c r="I31" s="169">
        <f>SUM(I32:I37)</f>
        <v>0</v>
      </c>
      <c r="J31" s="169">
        <f>SUM(J32:J37)</f>
        <v>18</v>
      </c>
      <c r="K31" s="78"/>
      <c r="L31" s="169">
        <f>SUM(L32:L37)</f>
        <v>16</v>
      </c>
      <c r="M31" s="169">
        <f>SUM(M32:M37)</f>
        <v>0</v>
      </c>
      <c r="N31" s="169">
        <f>SUM(N32:N37)</f>
        <v>0</v>
      </c>
      <c r="O31" s="169">
        <f>SUM(O32:O37)</f>
        <v>16</v>
      </c>
      <c r="P31" s="78"/>
      <c r="Q31" s="169">
        <f>SUM(Q32:Q37)</f>
        <v>21</v>
      </c>
      <c r="R31" s="169">
        <f>SUM(R32:R37)</f>
        <v>0</v>
      </c>
      <c r="S31" s="169">
        <f>SUM(S32:S37)</f>
        <v>0</v>
      </c>
      <c r="T31" s="169">
        <f>SUM(T32:T37)</f>
        <v>21</v>
      </c>
      <c r="U31" s="78"/>
      <c r="V31" s="169">
        <f>SUM(V32:V37)</f>
        <v>21</v>
      </c>
      <c r="W31" s="169">
        <f>SUM(W32:W37)</f>
        <v>0</v>
      </c>
      <c r="X31" s="169">
        <f>SUM(X32:X37)</f>
        <v>0</v>
      </c>
      <c r="Y31" s="169">
        <f>SUM(Y32:Y37)</f>
        <v>21</v>
      </c>
      <c r="Z31" s="78"/>
      <c r="AA31" s="169">
        <f>SUM(AA32:AA37)</f>
        <v>20</v>
      </c>
      <c r="AB31" s="169">
        <f>SUM(AB32:AB37)</f>
        <v>0</v>
      </c>
      <c r="AC31" s="169">
        <f>SUM(AC32:AC37)</f>
        <v>0</v>
      </c>
      <c r="AD31" s="169">
        <f>SUM(AD32:AD37)</f>
        <v>20</v>
      </c>
      <c r="AE31" s="162"/>
      <c r="AF31" s="169">
        <f>SUM(AF32:AF37)</f>
        <v>7</v>
      </c>
      <c r="AG31" s="169">
        <f>SUM(AG32:AG37)</f>
        <v>24</v>
      </c>
      <c r="AH31" s="169">
        <f>SUM(AH32:AH37)</f>
        <v>0</v>
      </c>
      <c r="AI31" s="169">
        <f>SUM(AI32:AI37)</f>
        <v>31</v>
      </c>
      <c r="AJ31" s="162"/>
      <c r="AK31" s="169">
        <f>SUM(AK32:AK37)</f>
        <v>11</v>
      </c>
      <c r="AL31" s="169">
        <f>SUM(AL32:AL37)</f>
        <v>0</v>
      </c>
      <c r="AM31" s="169">
        <f>SUM(AM32:AM37)</f>
        <v>0</v>
      </c>
      <c r="AN31" s="169">
        <f>SUM(AN32:AN37)</f>
        <v>11</v>
      </c>
      <c r="AO31" s="162"/>
      <c r="AP31" s="169">
        <f>SUM(AP32:AP37)</f>
        <v>11</v>
      </c>
      <c r="AQ31" s="169">
        <f>SUM(AQ32:AQ37)</f>
        <v>1</v>
      </c>
      <c r="AR31" s="169">
        <f>SUM(AR32:AR37)</f>
        <v>0</v>
      </c>
      <c r="AS31" s="169">
        <f>SUM(AS32:AS37)</f>
        <v>12</v>
      </c>
      <c r="AT31" s="164"/>
      <c r="AU31" s="169">
        <f>SUM(AU32:AU37)</f>
        <v>11</v>
      </c>
      <c r="AV31" s="169">
        <f>SUM(AV32:AV37)</f>
        <v>0</v>
      </c>
      <c r="AW31" s="169">
        <f>SUM(AW32:AW37)</f>
        <v>0</v>
      </c>
      <c r="AX31" s="169">
        <f>SUM(AX32:AX37)</f>
        <v>11</v>
      </c>
      <c r="AY31" s="164"/>
      <c r="AZ31" s="169">
        <f>SUM(AZ32:AZ37)</f>
        <v>16</v>
      </c>
      <c r="BA31" s="169">
        <f>SUM(BA32:BA37)</f>
        <v>1</v>
      </c>
      <c r="BB31" s="169">
        <f>SUM(BB32:BB37)</f>
        <v>0</v>
      </c>
      <c r="BC31" s="169">
        <f>SUM(BC32:BC37)</f>
        <v>17</v>
      </c>
      <c r="BD31" s="164"/>
      <c r="BE31" s="169">
        <f>SUM(BE32:BE37)</f>
        <v>14</v>
      </c>
      <c r="BF31" s="169">
        <f>SUM(BF32:BF37)</f>
        <v>1</v>
      </c>
      <c r="BG31" s="169">
        <f>SUM(BG32:BG37)</f>
        <v>0</v>
      </c>
      <c r="BH31" s="169">
        <f>SUM(BH32:BH37)</f>
        <v>15</v>
      </c>
      <c r="BI31" s="164"/>
      <c r="BJ31" s="169">
        <f>SUM(BJ32:BJ37)</f>
        <v>9</v>
      </c>
      <c r="BK31" s="169">
        <f>SUM(BK32:BK37)</f>
        <v>0</v>
      </c>
      <c r="BL31" s="169">
        <f>SUM(BL32:BL37)</f>
        <v>18</v>
      </c>
      <c r="BM31" s="169">
        <f>SUM(BM32:BM37)</f>
        <v>27</v>
      </c>
    </row>
    <row r="32" spans="1:69" s="96" customFormat="1" ht="12" customHeight="1">
      <c r="A32" s="8" t="s">
        <v>29</v>
      </c>
      <c r="B32" s="170">
        <v>0</v>
      </c>
      <c r="C32" s="170">
        <v>0</v>
      </c>
      <c r="D32" s="170">
        <v>0</v>
      </c>
      <c r="E32" s="170">
        <f t="shared" ref="E32:E37" si="8">SUM(B32:D32)</f>
        <v>0</v>
      </c>
      <c r="F32" s="78"/>
      <c r="G32" s="170">
        <v>3</v>
      </c>
      <c r="H32" s="170">
        <v>0</v>
      </c>
      <c r="I32" s="170">
        <v>0</v>
      </c>
      <c r="J32" s="170">
        <f t="shared" ref="J32:J37" si="9">SUM(G32:I32)</f>
        <v>3</v>
      </c>
      <c r="K32" s="78"/>
      <c r="L32" s="170">
        <v>3</v>
      </c>
      <c r="M32" s="170">
        <v>0</v>
      </c>
      <c r="N32" s="170">
        <v>0</v>
      </c>
      <c r="O32" s="170">
        <f t="shared" ref="O32:O37" si="10">SUM(L32:N32)</f>
        <v>3</v>
      </c>
      <c r="P32" s="78"/>
      <c r="Q32" s="170">
        <v>5</v>
      </c>
      <c r="R32" s="170">
        <v>0</v>
      </c>
      <c r="S32" s="170">
        <v>0</v>
      </c>
      <c r="T32" s="170">
        <f t="shared" ref="T32:T37" si="11">SUM(Q32:S32)</f>
        <v>5</v>
      </c>
      <c r="U32" s="78"/>
      <c r="V32" s="170">
        <v>3</v>
      </c>
      <c r="W32" s="170">
        <v>0</v>
      </c>
      <c r="X32" s="170">
        <v>0</v>
      </c>
      <c r="Y32" s="170">
        <f t="shared" ref="Y32:Y37" si="12">SUM(V32:X32)</f>
        <v>3</v>
      </c>
      <c r="Z32" s="78"/>
      <c r="AA32" s="170">
        <v>4</v>
      </c>
      <c r="AB32" s="170">
        <v>0</v>
      </c>
      <c r="AC32" s="170">
        <v>0</v>
      </c>
      <c r="AD32" s="170">
        <f t="shared" ref="AD32:AD37" si="13">SUM(AA32:AC32)</f>
        <v>4</v>
      </c>
      <c r="AE32" s="162"/>
      <c r="AF32" s="170">
        <v>1</v>
      </c>
      <c r="AG32" s="170">
        <v>0</v>
      </c>
      <c r="AH32" s="170">
        <v>0</v>
      </c>
      <c r="AI32" s="170">
        <f t="shared" ref="AI32:AI37" si="14">SUM(AF32:AH32)</f>
        <v>1</v>
      </c>
      <c r="AJ32" s="162"/>
      <c r="AK32" s="170">
        <v>3</v>
      </c>
      <c r="AL32" s="170">
        <v>0</v>
      </c>
      <c r="AM32" s="170">
        <v>0</v>
      </c>
      <c r="AN32" s="170">
        <f t="shared" ref="AN32:AN37" si="15">SUM(AK32:AM32)</f>
        <v>3</v>
      </c>
      <c r="AO32" s="162"/>
      <c r="AP32" s="170">
        <v>1</v>
      </c>
      <c r="AQ32" s="170">
        <v>0</v>
      </c>
      <c r="AR32" s="170">
        <v>0</v>
      </c>
      <c r="AS32" s="170">
        <f t="shared" ref="AS32:AS37" si="16">SUM(AP32:AR32)</f>
        <v>1</v>
      </c>
      <c r="AT32" s="164"/>
      <c r="AU32" s="168">
        <v>2</v>
      </c>
      <c r="AV32" s="168">
        <v>0</v>
      </c>
      <c r="AW32" s="168">
        <v>0</v>
      </c>
      <c r="AX32" s="168">
        <f t="shared" ref="AX32:AX37" si="17">SUM(AU32:AW32)</f>
        <v>2</v>
      </c>
      <c r="AY32" s="164"/>
      <c r="AZ32" s="168">
        <v>4</v>
      </c>
      <c r="BA32" s="168">
        <v>1</v>
      </c>
      <c r="BB32" s="168">
        <v>0</v>
      </c>
      <c r="BC32" s="168">
        <f t="shared" ref="BC32:BC37" si="18">SUM(AZ32:BB32)</f>
        <v>5</v>
      </c>
      <c r="BD32" s="164"/>
      <c r="BE32" s="168">
        <v>2</v>
      </c>
      <c r="BF32" s="168">
        <v>0</v>
      </c>
      <c r="BG32" s="168">
        <v>0</v>
      </c>
      <c r="BH32" s="168">
        <f t="shared" ref="BH32:BH37" si="19">SUM(BE32:BG32)</f>
        <v>2</v>
      </c>
      <c r="BI32" s="164"/>
      <c r="BJ32" s="168">
        <v>2</v>
      </c>
      <c r="BK32" s="168">
        <v>0</v>
      </c>
      <c r="BL32" s="168">
        <v>0</v>
      </c>
      <c r="BM32" s="168">
        <f t="shared" ref="BM32:BM37" si="20">SUM(BJ32:BL32)</f>
        <v>2</v>
      </c>
    </row>
    <row r="33" spans="1:65" s="96" customFormat="1" ht="12" customHeight="1">
      <c r="A33" s="8" t="s">
        <v>31</v>
      </c>
      <c r="B33" s="170">
        <v>9</v>
      </c>
      <c r="C33" s="170">
        <v>0</v>
      </c>
      <c r="D33" s="170">
        <v>0</v>
      </c>
      <c r="E33" s="170">
        <f t="shared" si="8"/>
        <v>9</v>
      </c>
      <c r="F33" s="78"/>
      <c r="G33" s="170">
        <v>2</v>
      </c>
      <c r="H33" s="170">
        <v>0</v>
      </c>
      <c r="I33" s="170">
        <v>0</v>
      </c>
      <c r="J33" s="170">
        <f t="shared" si="9"/>
        <v>2</v>
      </c>
      <c r="K33" s="78"/>
      <c r="L33" s="170">
        <v>3</v>
      </c>
      <c r="M33" s="170">
        <v>0</v>
      </c>
      <c r="N33" s="170">
        <v>0</v>
      </c>
      <c r="O33" s="170">
        <f t="shared" si="10"/>
        <v>3</v>
      </c>
      <c r="P33" s="78"/>
      <c r="Q33" s="170">
        <v>1</v>
      </c>
      <c r="R33" s="170">
        <v>0</v>
      </c>
      <c r="S33" s="170">
        <v>0</v>
      </c>
      <c r="T33" s="170">
        <f t="shared" si="11"/>
        <v>1</v>
      </c>
      <c r="U33" s="78"/>
      <c r="V33" s="170">
        <v>4</v>
      </c>
      <c r="W33" s="170">
        <v>0</v>
      </c>
      <c r="X33" s="170">
        <v>0</v>
      </c>
      <c r="Y33" s="170">
        <f t="shared" si="12"/>
        <v>4</v>
      </c>
      <c r="Z33" s="78"/>
      <c r="AA33" s="170">
        <v>1</v>
      </c>
      <c r="AB33" s="170">
        <v>0</v>
      </c>
      <c r="AC33" s="170">
        <v>0</v>
      </c>
      <c r="AD33" s="170">
        <f t="shared" si="13"/>
        <v>1</v>
      </c>
      <c r="AE33" s="162"/>
      <c r="AF33" s="170">
        <v>1</v>
      </c>
      <c r="AG33" s="170">
        <v>0</v>
      </c>
      <c r="AH33" s="170">
        <v>0</v>
      </c>
      <c r="AI33" s="170">
        <f t="shared" si="14"/>
        <v>1</v>
      </c>
      <c r="AJ33" s="162"/>
      <c r="AK33" s="170">
        <v>1</v>
      </c>
      <c r="AL33" s="170">
        <v>0</v>
      </c>
      <c r="AM33" s="170">
        <v>0</v>
      </c>
      <c r="AN33" s="170">
        <f t="shared" si="15"/>
        <v>1</v>
      </c>
      <c r="AO33" s="162"/>
      <c r="AP33" s="170">
        <v>0</v>
      </c>
      <c r="AQ33" s="170">
        <v>0</v>
      </c>
      <c r="AR33" s="170">
        <v>0</v>
      </c>
      <c r="AS33" s="170">
        <f t="shared" si="16"/>
        <v>0</v>
      </c>
      <c r="AT33" s="164"/>
      <c r="AU33" s="168">
        <v>2</v>
      </c>
      <c r="AV33" s="168">
        <v>0</v>
      </c>
      <c r="AW33" s="168">
        <v>0</v>
      </c>
      <c r="AX33" s="168">
        <f t="shared" si="17"/>
        <v>2</v>
      </c>
      <c r="AY33" s="164"/>
      <c r="AZ33" s="168">
        <v>2</v>
      </c>
      <c r="BA33" s="168">
        <v>0</v>
      </c>
      <c r="BB33" s="168">
        <v>0</v>
      </c>
      <c r="BC33" s="168">
        <f t="shared" si="18"/>
        <v>2</v>
      </c>
      <c r="BD33" s="164"/>
      <c r="BE33" s="168">
        <v>1</v>
      </c>
      <c r="BF33" s="168">
        <v>0</v>
      </c>
      <c r="BG33" s="168">
        <v>0</v>
      </c>
      <c r="BH33" s="168">
        <f t="shared" si="19"/>
        <v>1</v>
      </c>
      <c r="BI33" s="164"/>
      <c r="BJ33" s="168">
        <v>0</v>
      </c>
      <c r="BK33" s="168">
        <v>0</v>
      </c>
      <c r="BL33" s="168">
        <v>0</v>
      </c>
      <c r="BM33" s="168">
        <f t="shared" si="20"/>
        <v>0</v>
      </c>
    </row>
    <row r="34" spans="1:65" s="96" customFormat="1" ht="12" customHeight="1">
      <c r="A34" s="8" t="s">
        <v>32</v>
      </c>
      <c r="B34" s="170">
        <v>7</v>
      </c>
      <c r="C34" s="170">
        <v>0</v>
      </c>
      <c r="D34" s="170">
        <v>0</v>
      </c>
      <c r="E34" s="170">
        <f t="shared" si="8"/>
        <v>7</v>
      </c>
      <c r="F34" s="78"/>
      <c r="G34" s="170">
        <v>1</v>
      </c>
      <c r="H34" s="170">
        <v>0</v>
      </c>
      <c r="I34" s="170">
        <v>0</v>
      </c>
      <c r="J34" s="170">
        <f t="shared" si="9"/>
        <v>1</v>
      </c>
      <c r="K34" s="78"/>
      <c r="L34" s="170">
        <v>1</v>
      </c>
      <c r="M34" s="170">
        <v>0</v>
      </c>
      <c r="N34" s="170">
        <v>0</v>
      </c>
      <c r="O34" s="170">
        <f t="shared" si="10"/>
        <v>1</v>
      </c>
      <c r="P34" s="78"/>
      <c r="Q34" s="170">
        <v>2</v>
      </c>
      <c r="R34" s="170">
        <v>0</v>
      </c>
      <c r="S34" s="170">
        <v>0</v>
      </c>
      <c r="T34" s="170">
        <f t="shared" si="11"/>
        <v>2</v>
      </c>
      <c r="U34" s="78"/>
      <c r="V34" s="170">
        <v>1</v>
      </c>
      <c r="W34" s="170">
        <v>0</v>
      </c>
      <c r="X34" s="170">
        <v>0</v>
      </c>
      <c r="Y34" s="170">
        <f t="shared" si="12"/>
        <v>1</v>
      </c>
      <c r="Z34" s="78"/>
      <c r="AA34" s="170">
        <v>2</v>
      </c>
      <c r="AB34" s="170">
        <v>0</v>
      </c>
      <c r="AC34" s="170">
        <v>0</v>
      </c>
      <c r="AD34" s="170">
        <f t="shared" si="13"/>
        <v>2</v>
      </c>
      <c r="AE34" s="162"/>
      <c r="AF34" s="170">
        <v>0</v>
      </c>
      <c r="AG34" s="170">
        <v>0</v>
      </c>
      <c r="AH34" s="170">
        <v>0</v>
      </c>
      <c r="AI34" s="170">
        <f t="shared" si="14"/>
        <v>0</v>
      </c>
      <c r="AJ34" s="162"/>
      <c r="AK34" s="170">
        <v>1</v>
      </c>
      <c r="AL34" s="170">
        <v>0</v>
      </c>
      <c r="AM34" s="170">
        <v>0</v>
      </c>
      <c r="AN34" s="170">
        <f t="shared" si="15"/>
        <v>1</v>
      </c>
      <c r="AO34" s="162"/>
      <c r="AP34" s="170">
        <v>1</v>
      </c>
      <c r="AQ34" s="170">
        <v>0</v>
      </c>
      <c r="AR34" s="170">
        <v>0</v>
      </c>
      <c r="AS34" s="170">
        <f t="shared" si="16"/>
        <v>1</v>
      </c>
      <c r="AT34" s="164"/>
      <c r="AU34" s="168">
        <v>2</v>
      </c>
      <c r="AV34" s="168">
        <v>0</v>
      </c>
      <c r="AW34" s="168">
        <v>0</v>
      </c>
      <c r="AX34" s="168">
        <f t="shared" si="17"/>
        <v>2</v>
      </c>
      <c r="AY34" s="164"/>
      <c r="AZ34" s="168">
        <v>3</v>
      </c>
      <c r="BA34" s="168">
        <v>0</v>
      </c>
      <c r="BB34" s="168">
        <v>0</v>
      </c>
      <c r="BC34" s="168">
        <f t="shared" si="18"/>
        <v>3</v>
      </c>
      <c r="BD34" s="164"/>
      <c r="BE34" s="168">
        <v>2</v>
      </c>
      <c r="BF34" s="168">
        <v>0</v>
      </c>
      <c r="BG34" s="168">
        <v>0</v>
      </c>
      <c r="BH34" s="168">
        <f t="shared" si="19"/>
        <v>2</v>
      </c>
      <c r="BI34" s="164"/>
      <c r="BJ34" s="168">
        <v>1</v>
      </c>
      <c r="BK34" s="168">
        <v>0</v>
      </c>
      <c r="BL34" s="168">
        <v>0</v>
      </c>
      <c r="BM34" s="168">
        <f t="shared" si="20"/>
        <v>1</v>
      </c>
    </row>
    <row r="35" spans="1:65" s="96" customFormat="1" ht="12" customHeight="1">
      <c r="A35" s="8" t="s">
        <v>33</v>
      </c>
      <c r="B35" s="170">
        <v>3</v>
      </c>
      <c r="C35" s="170">
        <v>0</v>
      </c>
      <c r="D35" s="170">
        <v>0</v>
      </c>
      <c r="E35" s="170">
        <f t="shared" si="8"/>
        <v>3</v>
      </c>
      <c r="F35" s="78"/>
      <c r="G35" s="170">
        <v>7</v>
      </c>
      <c r="H35" s="170">
        <v>0</v>
      </c>
      <c r="I35" s="170">
        <v>0</v>
      </c>
      <c r="J35" s="170">
        <f t="shared" si="9"/>
        <v>7</v>
      </c>
      <c r="K35" s="78"/>
      <c r="L35" s="170">
        <v>1</v>
      </c>
      <c r="M35" s="170">
        <v>0</v>
      </c>
      <c r="N35" s="170">
        <v>0</v>
      </c>
      <c r="O35" s="170">
        <f t="shared" si="10"/>
        <v>1</v>
      </c>
      <c r="P35" s="78"/>
      <c r="Q35" s="170">
        <v>3</v>
      </c>
      <c r="R35" s="170">
        <v>0</v>
      </c>
      <c r="S35" s="170">
        <v>0</v>
      </c>
      <c r="T35" s="170">
        <f t="shared" si="11"/>
        <v>3</v>
      </c>
      <c r="U35" s="78"/>
      <c r="V35" s="170">
        <v>4</v>
      </c>
      <c r="W35" s="170">
        <v>0</v>
      </c>
      <c r="X35" s="170">
        <v>0</v>
      </c>
      <c r="Y35" s="170">
        <f t="shared" si="12"/>
        <v>4</v>
      </c>
      <c r="Z35" s="78"/>
      <c r="AA35" s="170">
        <v>6</v>
      </c>
      <c r="AB35" s="170">
        <v>0</v>
      </c>
      <c r="AC35" s="170">
        <v>0</v>
      </c>
      <c r="AD35" s="170">
        <f t="shared" si="13"/>
        <v>6</v>
      </c>
      <c r="AE35" s="162"/>
      <c r="AF35" s="170">
        <v>1</v>
      </c>
      <c r="AG35" s="170">
        <v>0</v>
      </c>
      <c r="AH35" s="170">
        <v>0</v>
      </c>
      <c r="AI35" s="170">
        <f t="shared" si="14"/>
        <v>1</v>
      </c>
      <c r="AJ35" s="162"/>
      <c r="AK35" s="170">
        <v>0</v>
      </c>
      <c r="AL35" s="170">
        <v>0</v>
      </c>
      <c r="AM35" s="170">
        <v>0</v>
      </c>
      <c r="AN35" s="170">
        <f t="shared" si="15"/>
        <v>0</v>
      </c>
      <c r="AO35" s="162"/>
      <c r="AP35" s="170">
        <v>5</v>
      </c>
      <c r="AQ35" s="170">
        <v>0</v>
      </c>
      <c r="AR35" s="170">
        <v>0</v>
      </c>
      <c r="AS35" s="170">
        <f t="shared" si="16"/>
        <v>5</v>
      </c>
      <c r="AT35" s="164"/>
      <c r="AU35" s="168">
        <v>1</v>
      </c>
      <c r="AV35" s="168">
        <v>0</v>
      </c>
      <c r="AW35" s="168">
        <v>0</v>
      </c>
      <c r="AX35" s="168">
        <f t="shared" si="17"/>
        <v>1</v>
      </c>
      <c r="AY35" s="164"/>
      <c r="AZ35" s="168">
        <v>4</v>
      </c>
      <c r="BA35" s="168">
        <v>0</v>
      </c>
      <c r="BB35" s="168">
        <v>0</v>
      </c>
      <c r="BC35" s="168">
        <f t="shared" si="18"/>
        <v>4</v>
      </c>
      <c r="BD35" s="164"/>
      <c r="BE35" s="168">
        <v>1</v>
      </c>
      <c r="BF35" s="168">
        <v>0</v>
      </c>
      <c r="BG35" s="168">
        <v>0</v>
      </c>
      <c r="BH35" s="168">
        <f t="shared" si="19"/>
        <v>1</v>
      </c>
      <c r="BI35" s="164"/>
      <c r="BJ35" s="168">
        <v>5</v>
      </c>
      <c r="BK35" s="168">
        <v>0</v>
      </c>
      <c r="BL35" s="168">
        <v>0</v>
      </c>
      <c r="BM35" s="168">
        <f t="shared" si="20"/>
        <v>5</v>
      </c>
    </row>
    <row r="36" spans="1:65" s="96" customFormat="1" ht="12" customHeight="1">
      <c r="A36" s="8" t="s">
        <v>34</v>
      </c>
      <c r="B36" s="170">
        <v>7</v>
      </c>
      <c r="C36" s="170">
        <v>0</v>
      </c>
      <c r="D36" s="170">
        <v>0</v>
      </c>
      <c r="E36" s="170">
        <f t="shared" si="8"/>
        <v>7</v>
      </c>
      <c r="F36" s="78"/>
      <c r="G36" s="170">
        <v>4</v>
      </c>
      <c r="H36" s="170">
        <v>0</v>
      </c>
      <c r="I36" s="170">
        <v>0</v>
      </c>
      <c r="J36" s="170">
        <f t="shared" si="9"/>
        <v>4</v>
      </c>
      <c r="K36" s="78"/>
      <c r="L36" s="170">
        <v>4</v>
      </c>
      <c r="M36" s="170">
        <v>0</v>
      </c>
      <c r="N36" s="170">
        <v>0</v>
      </c>
      <c r="O36" s="170">
        <f t="shared" si="10"/>
        <v>4</v>
      </c>
      <c r="P36" s="78"/>
      <c r="Q36" s="170">
        <v>6</v>
      </c>
      <c r="R36" s="170">
        <v>0</v>
      </c>
      <c r="S36" s="170">
        <v>0</v>
      </c>
      <c r="T36" s="170">
        <f t="shared" si="11"/>
        <v>6</v>
      </c>
      <c r="U36" s="78"/>
      <c r="V36" s="170">
        <v>9</v>
      </c>
      <c r="W36" s="170">
        <v>0</v>
      </c>
      <c r="X36" s="170">
        <v>0</v>
      </c>
      <c r="Y36" s="170">
        <f t="shared" si="12"/>
        <v>9</v>
      </c>
      <c r="Z36" s="78"/>
      <c r="AA36" s="170">
        <v>6</v>
      </c>
      <c r="AB36" s="170">
        <v>0</v>
      </c>
      <c r="AC36" s="170">
        <v>0</v>
      </c>
      <c r="AD36" s="170">
        <f t="shared" si="13"/>
        <v>6</v>
      </c>
      <c r="AE36" s="162"/>
      <c r="AF36" s="170">
        <v>3</v>
      </c>
      <c r="AG36" s="170">
        <v>0</v>
      </c>
      <c r="AH36" s="170">
        <v>0</v>
      </c>
      <c r="AI36" s="170">
        <f t="shared" si="14"/>
        <v>3</v>
      </c>
      <c r="AJ36" s="162"/>
      <c r="AK36" s="170">
        <v>3</v>
      </c>
      <c r="AL36" s="170">
        <v>0</v>
      </c>
      <c r="AM36" s="170">
        <v>0</v>
      </c>
      <c r="AN36" s="170">
        <f t="shared" si="15"/>
        <v>3</v>
      </c>
      <c r="AO36" s="162"/>
      <c r="AP36" s="170">
        <v>3</v>
      </c>
      <c r="AQ36" s="170">
        <v>1</v>
      </c>
      <c r="AR36" s="170">
        <v>0</v>
      </c>
      <c r="AS36" s="170">
        <f t="shared" si="16"/>
        <v>4</v>
      </c>
      <c r="AT36" s="164"/>
      <c r="AU36" s="168">
        <v>3</v>
      </c>
      <c r="AV36" s="168">
        <v>0</v>
      </c>
      <c r="AW36" s="168">
        <v>0</v>
      </c>
      <c r="AX36" s="168">
        <f t="shared" si="17"/>
        <v>3</v>
      </c>
      <c r="AY36" s="164"/>
      <c r="AZ36" s="168">
        <v>3</v>
      </c>
      <c r="BA36" s="168">
        <v>0</v>
      </c>
      <c r="BB36" s="168">
        <v>0</v>
      </c>
      <c r="BC36" s="168">
        <f t="shared" si="18"/>
        <v>3</v>
      </c>
      <c r="BD36" s="164"/>
      <c r="BE36" s="168">
        <v>7</v>
      </c>
      <c r="BF36" s="168">
        <v>1</v>
      </c>
      <c r="BG36" s="168">
        <v>0</v>
      </c>
      <c r="BH36" s="168">
        <f t="shared" si="19"/>
        <v>8</v>
      </c>
      <c r="BI36" s="164"/>
      <c r="BJ36" s="168">
        <v>1</v>
      </c>
      <c r="BK36" s="168">
        <v>0</v>
      </c>
      <c r="BL36" s="168">
        <v>0</v>
      </c>
      <c r="BM36" s="168">
        <f t="shared" si="20"/>
        <v>1</v>
      </c>
    </row>
    <row r="37" spans="1:65" s="96" customFormat="1" ht="12" customHeight="1">
      <c r="A37" s="8" t="s">
        <v>35</v>
      </c>
      <c r="B37" s="170">
        <v>3</v>
      </c>
      <c r="C37" s="170">
        <v>0</v>
      </c>
      <c r="D37" s="170">
        <v>0</v>
      </c>
      <c r="E37" s="170">
        <f t="shared" si="8"/>
        <v>3</v>
      </c>
      <c r="F37" s="78"/>
      <c r="G37" s="170">
        <v>1</v>
      </c>
      <c r="H37" s="170">
        <v>0</v>
      </c>
      <c r="I37" s="170">
        <v>0</v>
      </c>
      <c r="J37" s="170">
        <f t="shared" si="9"/>
        <v>1</v>
      </c>
      <c r="K37" s="78"/>
      <c r="L37" s="170">
        <v>4</v>
      </c>
      <c r="M37" s="170">
        <v>0</v>
      </c>
      <c r="N37" s="170">
        <v>0</v>
      </c>
      <c r="O37" s="170">
        <f t="shared" si="10"/>
        <v>4</v>
      </c>
      <c r="P37" s="78"/>
      <c r="Q37" s="170">
        <v>4</v>
      </c>
      <c r="R37" s="170">
        <v>0</v>
      </c>
      <c r="S37" s="170">
        <v>0</v>
      </c>
      <c r="T37" s="170">
        <f t="shared" si="11"/>
        <v>4</v>
      </c>
      <c r="U37" s="78"/>
      <c r="V37" s="170">
        <v>0</v>
      </c>
      <c r="W37" s="170">
        <v>0</v>
      </c>
      <c r="X37" s="170">
        <v>0</v>
      </c>
      <c r="Y37" s="170">
        <f t="shared" si="12"/>
        <v>0</v>
      </c>
      <c r="Z37" s="78"/>
      <c r="AA37" s="170">
        <v>1</v>
      </c>
      <c r="AB37" s="170">
        <v>0</v>
      </c>
      <c r="AC37" s="170">
        <v>0</v>
      </c>
      <c r="AD37" s="170">
        <f t="shared" si="13"/>
        <v>1</v>
      </c>
      <c r="AE37" s="162"/>
      <c r="AF37" s="170">
        <v>1</v>
      </c>
      <c r="AG37" s="170">
        <v>24</v>
      </c>
      <c r="AH37" s="170">
        <v>0</v>
      </c>
      <c r="AI37" s="170">
        <f t="shared" si="14"/>
        <v>25</v>
      </c>
      <c r="AJ37" s="162"/>
      <c r="AK37" s="170">
        <v>3</v>
      </c>
      <c r="AL37" s="170">
        <v>0</v>
      </c>
      <c r="AM37" s="170">
        <v>0</v>
      </c>
      <c r="AN37" s="170">
        <f t="shared" si="15"/>
        <v>3</v>
      </c>
      <c r="AO37" s="162"/>
      <c r="AP37" s="170">
        <v>1</v>
      </c>
      <c r="AQ37" s="170">
        <v>0</v>
      </c>
      <c r="AR37" s="170">
        <v>0</v>
      </c>
      <c r="AS37" s="170">
        <f t="shared" si="16"/>
        <v>1</v>
      </c>
      <c r="AT37" s="164"/>
      <c r="AU37" s="168">
        <v>1</v>
      </c>
      <c r="AV37" s="168">
        <v>0</v>
      </c>
      <c r="AW37" s="168">
        <v>0</v>
      </c>
      <c r="AX37" s="168">
        <f t="shared" si="17"/>
        <v>1</v>
      </c>
      <c r="AY37" s="164"/>
      <c r="AZ37" s="168">
        <v>0</v>
      </c>
      <c r="BA37" s="168">
        <v>0</v>
      </c>
      <c r="BB37" s="168">
        <v>0</v>
      </c>
      <c r="BC37" s="168">
        <f t="shared" si="18"/>
        <v>0</v>
      </c>
      <c r="BD37" s="164"/>
      <c r="BE37" s="168">
        <v>1</v>
      </c>
      <c r="BF37" s="168">
        <v>0</v>
      </c>
      <c r="BG37" s="168">
        <v>0</v>
      </c>
      <c r="BH37" s="168">
        <f t="shared" si="19"/>
        <v>1</v>
      </c>
      <c r="BI37" s="164"/>
      <c r="BJ37" s="168">
        <v>0</v>
      </c>
      <c r="BK37" s="168">
        <v>0</v>
      </c>
      <c r="BL37" s="168">
        <v>18</v>
      </c>
      <c r="BM37" s="168">
        <f t="shared" si="20"/>
        <v>18</v>
      </c>
    </row>
    <row r="38" spans="1:65" ht="25.5" customHeight="1">
      <c r="A38" s="110" t="s">
        <v>38</v>
      </c>
      <c r="B38" s="171" t="s">
        <v>30</v>
      </c>
      <c r="C38" s="171" t="s">
        <v>30</v>
      </c>
      <c r="D38" s="171" t="s">
        <v>30</v>
      </c>
      <c r="E38" s="171" t="s">
        <v>30</v>
      </c>
      <c r="F38" s="78"/>
      <c r="G38" s="171" t="s">
        <v>30</v>
      </c>
      <c r="H38" s="171" t="s">
        <v>30</v>
      </c>
      <c r="I38" s="171" t="s">
        <v>30</v>
      </c>
      <c r="J38" s="171" t="s">
        <v>30</v>
      </c>
      <c r="K38" s="78"/>
      <c r="L38" s="171" t="s">
        <v>30</v>
      </c>
      <c r="M38" s="171" t="s">
        <v>30</v>
      </c>
      <c r="N38" s="171" t="s">
        <v>30</v>
      </c>
      <c r="O38" s="171" t="s">
        <v>30</v>
      </c>
      <c r="P38" s="78"/>
      <c r="Q38" s="171" t="s">
        <v>30</v>
      </c>
      <c r="R38" s="171" t="s">
        <v>30</v>
      </c>
      <c r="S38" s="171" t="s">
        <v>30</v>
      </c>
      <c r="T38" s="171" t="s">
        <v>30</v>
      </c>
      <c r="U38" s="78"/>
      <c r="V38" s="171" t="s">
        <v>30</v>
      </c>
      <c r="W38" s="171" t="s">
        <v>30</v>
      </c>
      <c r="X38" s="171" t="s">
        <v>30</v>
      </c>
      <c r="Y38" s="171" t="s">
        <v>30</v>
      </c>
      <c r="Z38" s="78"/>
      <c r="AA38" s="171" t="s">
        <v>30</v>
      </c>
      <c r="AB38" s="171" t="s">
        <v>30</v>
      </c>
      <c r="AC38" s="171" t="s">
        <v>30</v>
      </c>
      <c r="AD38" s="171" t="s">
        <v>30</v>
      </c>
      <c r="AF38" s="171" t="s">
        <v>30</v>
      </c>
      <c r="AG38" s="171" t="s">
        <v>30</v>
      </c>
      <c r="AH38" s="171" t="s">
        <v>30</v>
      </c>
      <c r="AI38" s="171" t="s">
        <v>30</v>
      </c>
      <c r="AK38" s="171" t="s">
        <v>30</v>
      </c>
      <c r="AL38" s="171" t="s">
        <v>30</v>
      </c>
      <c r="AM38" s="171" t="s">
        <v>30</v>
      </c>
      <c r="AN38" s="172" t="s">
        <v>30</v>
      </c>
      <c r="AP38" s="171" t="s">
        <v>30</v>
      </c>
      <c r="AQ38" s="171" t="s">
        <v>30</v>
      </c>
      <c r="AR38" s="171" t="s">
        <v>30</v>
      </c>
      <c r="AS38" s="173" t="s">
        <v>30</v>
      </c>
      <c r="AU38" s="171" t="s">
        <v>30</v>
      </c>
      <c r="AV38" s="171" t="s">
        <v>30</v>
      </c>
      <c r="AW38" s="171" t="s">
        <v>30</v>
      </c>
      <c r="AX38" s="173" t="s">
        <v>30</v>
      </c>
      <c r="AZ38" s="171" t="s">
        <v>30</v>
      </c>
      <c r="BA38" s="171" t="s">
        <v>30</v>
      </c>
      <c r="BB38" s="171" t="s">
        <v>30</v>
      </c>
      <c r="BC38" s="173" t="s">
        <v>30</v>
      </c>
      <c r="BE38" s="171" t="s">
        <v>30</v>
      </c>
      <c r="BF38" s="171" t="s">
        <v>30</v>
      </c>
      <c r="BG38" s="171" t="s">
        <v>30</v>
      </c>
      <c r="BH38" s="173" t="s">
        <v>30</v>
      </c>
      <c r="BJ38" s="171" t="s">
        <v>30</v>
      </c>
      <c r="BK38" s="171" t="s">
        <v>30</v>
      </c>
      <c r="BL38" s="171" t="s">
        <v>30</v>
      </c>
      <c r="BM38" s="173" t="s">
        <v>30</v>
      </c>
    </row>
    <row r="39" spans="1:65" s="148" customFormat="1" ht="13.5" customHeight="1">
      <c r="A39" s="112"/>
      <c r="B39" s="174"/>
      <c r="C39" s="174"/>
      <c r="D39" s="174"/>
      <c r="E39" s="174"/>
      <c r="F39" s="114"/>
      <c r="G39" s="174"/>
      <c r="H39" s="174"/>
      <c r="I39" s="174"/>
      <c r="J39" s="174"/>
      <c r="K39" s="114"/>
      <c r="L39" s="174"/>
      <c r="M39" s="174"/>
      <c r="N39" s="174"/>
      <c r="O39" s="174"/>
      <c r="P39" s="114"/>
      <c r="Q39" s="174"/>
      <c r="R39" s="174"/>
      <c r="S39" s="174"/>
      <c r="T39" s="174"/>
      <c r="U39" s="114"/>
      <c r="V39" s="174"/>
      <c r="W39" s="174"/>
      <c r="X39" s="174"/>
      <c r="Y39" s="174"/>
      <c r="Z39" s="114"/>
      <c r="AA39" s="174"/>
      <c r="AB39" s="174"/>
      <c r="AC39" s="174"/>
      <c r="AD39" s="174"/>
      <c r="AE39" s="175"/>
      <c r="AF39" s="174"/>
      <c r="AG39" s="174"/>
      <c r="AH39" s="174"/>
      <c r="AI39" s="174"/>
      <c r="AJ39" s="175"/>
      <c r="AK39" s="174"/>
      <c r="AL39" s="174"/>
      <c r="AM39" s="174"/>
      <c r="AN39" s="176"/>
      <c r="AO39" s="175"/>
      <c r="AP39" s="174"/>
      <c r="AQ39" s="174"/>
      <c r="AR39" s="174"/>
      <c r="AS39" s="177"/>
      <c r="AU39" s="174"/>
      <c r="AV39" s="174"/>
      <c r="AW39" s="174"/>
      <c r="AX39" s="177"/>
      <c r="AZ39" s="174"/>
      <c r="BA39" s="174"/>
      <c r="BB39" s="174"/>
      <c r="BC39" s="177"/>
    </row>
    <row r="40" spans="1:65" s="180" customFormat="1" ht="16.5" customHeight="1">
      <c r="A40" s="119" t="s">
        <v>52</v>
      </c>
      <c r="B40" s="178">
        <v>3284</v>
      </c>
      <c r="C40" s="178">
        <v>1420</v>
      </c>
      <c r="D40" s="178">
        <v>1131</v>
      </c>
      <c r="E40" s="178">
        <f>SUM(B40:D40)</f>
        <v>5835</v>
      </c>
      <c r="F40" s="121"/>
      <c r="G40" s="178">
        <v>2937</v>
      </c>
      <c r="H40" s="178">
        <v>1201</v>
      </c>
      <c r="I40" s="178">
        <v>1038</v>
      </c>
      <c r="J40" s="178">
        <f>SUM(G40:I40)</f>
        <v>5176</v>
      </c>
      <c r="K40" s="121"/>
      <c r="L40" s="178">
        <v>2850</v>
      </c>
      <c r="M40" s="178">
        <v>1694</v>
      </c>
      <c r="N40" s="178">
        <v>740</v>
      </c>
      <c r="O40" s="178">
        <f>SUM(L40:N40)</f>
        <v>5284</v>
      </c>
      <c r="P40" s="121"/>
      <c r="Q40" s="178">
        <v>2853</v>
      </c>
      <c r="R40" s="178">
        <v>1444</v>
      </c>
      <c r="S40" s="178">
        <v>1160</v>
      </c>
      <c r="T40" s="178">
        <f>SUM(Q40:S40)</f>
        <v>5457</v>
      </c>
      <c r="U40" s="121"/>
      <c r="V40" s="178">
        <v>2658</v>
      </c>
      <c r="W40" s="178">
        <v>1540</v>
      </c>
      <c r="X40" s="178">
        <v>1315</v>
      </c>
      <c r="Y40" s="178">
        <f>SUM(V40:X40)</f>
        <v>5513</v>
      </c>
      <c r="Z40" s="121"/>
      <c r="AA40" s="178">
        <v>2853</v>
      </c>
      <c r="AB40" s="178">
        <v>1444</v>
      </c>
      <c r="AC40" s="178">
        <v>1160</v>
      </c>
      <c r="AD40" s="178">
        <f>SUM(AA40:AC40)</f>
        <v>5457</v>
      </c>
      <c r="AE40" s="179"/>
      <c r="AF40" s="178">
        <v>2594</v>
      </c>
      <c r="AG40" s="178">
        <v>865</v>
      </c>
      <c r="AH40" s="178">
        <v>1986</v>
      </c>
      <c r="AI40" s="178">
        <f>SUM(AF40:AH40)</f>
        <v>5445</v>
      </c>
      <c r="AJ40" s="179"/>
      <c r="AK40" s="178">
        <v>2176</v>
      </c>
      <c r="AL40" s="178">
        <v>1659</v>
      </c>
      <c r="AM40" s="178">
        <v>2581</v>
      </c>
      <c r="AN40" s="178">
        <f>SUM(AK40:AM40)</f>
        <v>6416</v>
      </c>
      <c r="AO40" s="179"/>
      <c r="AP40" s="178">
        <v>1607</v>
      </c>
      <c r="AQ40" s="178">
        <v>1598</v>
      </c>
      <c r="AR40" s="178">
        <v>1475</v>
      </c>
      <c r="AS40" s="178">
        <f>SUM(AP40:AR40)</f>
        <v>4680</v>
      </c>
      <c r="AU40" s="178">
        <v>1632</v>
      </c>
      <c r="AV40" s="178">
        <v>1643</v>
      </c>
      <c r="AW40" s="178">
        <v>1174</v>
      </c>
      <c r="AX40" s="181">
        <f>SUM(AU40:AW40)</f>
        <v>4449</v>
      </c>
      <c r="AZ40" s="178">
        <v>1326</v>
      </c>
      <c r="BA40" s="178">
        <v>3106</v>
      </c>
      <c r="BB40" s="178">
        <v>1010</v>
      </c>
      <c r="BC40" s="181">
        <f>SUM(AZ40:BB40)</f>
        <v>5442</v>
      </c>
      <c r="BE40" s="178">
        <v>1535</v>
      </c>
      <c r="BF40" s="178">
        <v>2792</v>
      </c>
      <c r="BG40" s="178">
        <v>439</v>
      </c>
      <c r="BH40" s="181">
        <f>SUM(BE40:BG40)</f>
        <v>4766</v>
      </c>
      <c r="BJ40" s="178">
        <v>1535</v>
      </c>
      <c r="BK40" s="178">
        <v>2792</v>
      </c>
      <c r="BL40" s="178">
        <v>439</v>
      </c>
      <c r="BM40" s="181">
        <f>SUM(BJ40:BL40)</f>
        <v>4766</v>
      </c>
    </row>
    <row r="41" spans="1:65" s="6" customFormat="1" ht="15" customHeight="1">
      <c r="A41" s="224" t="s">
        <v>71</v>
      </c>
      <c r="B41" s="225"/>
      <c r="C41" s="225"/>
      <c r="D41" s="225"/>
      <c r="E41" s="225"/>
      <c r="F41" s="225"/>
      <c r="G41" s="225"/>
      <c r="H41" s="225"/>
      <c r="I41" s="225"/>
      <c r="J41" s="225"/>
      <c r="K41" s="225"/>
      <c r="L41" s="225"/>
      <c r="M41" s="225"/>
      <c r="N41" s="225"/>
      <c r="O41" s="225"/>
      <c r="P41" s="226"/>
      <c r="Q41" s="226"/>
      <c r="R41" s="227"/>
      <c r="S41" s="227"/>
      <c r="T41" s="227"/>
      <c r="U41" s="227"/>
      <c r="V41" s="227"/>
      <c r="W41" s="227"/>
      <c r="X41" s="227"/>
      <c r="Y41" s="227"/>
      <c r="Z41" s="227"/>
      <c r="AA41" s="227"/>
      <c r="AB41" s="227"/>
      <c r="AC41" s="227"/>
      <c r="AD41" s="227"/>
      <c r="AE41" s="227"/>
      <c r="AF41" s="227"/>
      <c r="AG41" s="227"/>
      <c r="AH41" s="227"/>
      <c r="AI41" s="227"/>
      <c r="AW41" s="182"/>
      <c r="AX41" s="183"/>
      <c r="BB41" s="182"/>
      <c r="BC41" s="183"/>
    </row>
    <row r="42" spans="1:65" s="6" customFormat="1" ht="12.75" customHeight="1">
      <c r="A42" s="130" t="s">
        <v>69</v>
      </c>
      <c r="B42" s="28"/>
      <c r="C42" s="28"/>
      <c r="D42" s="28"/>
      <c r="E42" s="28"/>
      <c r="F42" s="28"/>
      <c r="G42" s="28"/>
      <c r="H42" s="28"/>
      <c r="I42" s="28"/>
      <c r="J42" s="28"/>
      <c r="K42" s="28"/>
      <c r="L42" s="28"/>
      <c r="M42" s="28"/>
      <c r="N42" s="131"/>
      <c r="O42" s="28"/>
      <c r="P42" s="132"/>
      <c r="Q42" s="133"/>
      <c r="R42" s="134"/>
      <c r="AV42" s="184"/>
      <c r="AW42" s="182"/>
      <c r="BA42" s="184"/>
      <c r="BB42" s="182"/>
    </row>
    <row r="43" spans="1:65" s="137" customFormat="1" ht="15" customHeight="1">
      <c r="B43" s="138"/>
      <c r="C43" s="138"/>
      <c r="D43" s="138"/>
      <c r="E43" s="138"/>
      <c r="F43" s="139"/>
      <c r="G43" s="138"/>
      <c r="H43" s="138"/>
      <c r="I43" s="138"/>
      <c r="J43" s="138"/>
      <c r="K43" s="139"/>
      <c r="L43" s="28"/>
      <c r="M43" s="28"/>
      <c r="N43" s="28"/>
      <c r="O43" s="28"/>
      <c r="P43" s="28"/>
      <c r="Q43" s="28"/>
      <c r="R43" s="28"/>
      <c r="S43" s="138"/>
      <c r="T43" s="138"/>
      <c r="U43" s="139"/>
      <c r="V43" s="138"/>
      <c r="W43" s="138"/>
      <c r="X43" s="138"/>
      <c r="Y43" s="138"/>
      <c r="Z43" s="138"/>
      <c r="AA43" s="138"/>
      <c r="AB43" s="138"/>
      <c r="AC43" s="138"/>
      <c r="AD43" s="140"/>
      <c r="AE43" s="28"/>
      <c r="AF43" s="28"/>
      <c r="AG43" s="28"/>
      <c r="AH43" s="28"/>
      <c r="AI43" s="28"/>
      <c r="AJ43" s="71"/>
      <c r="AK43" s="71"/>
      <c r="AL43" s="71"/>
      <c r="AM43" s="71"/>
      <c r="AN43" s="71"/>
      <c r="AO43" s="71"/>
      <c r="AP43" s="71"/>
      <c r="AQ43" s="71"/>
      <c r="AR43" s="71"/>
      <c r="AS43" s="71"/>
      <c r="AT43" s="71"/>
      <c r="AU43" s="71"/>
      <c r="AV43" s="185"/>
      <c r="AW43" s="71"/>
      <c r="AX43" s="71"/>
      <c r="AZ43" s="71"/>
      <c r="BA43" s="185"/>
      <c r="BB43" s="71"/>
      <c r="BC43" s="71"/>
    </row>
    <row r="44" spans="1:65">
      <c r="A44" s="234" t="s">
        <v>76</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Z44" s="150"/>
    </row>
    <row r="45" spans="1:65">
      <c r="A45" s="235" t="s">
        <v>62</v>
      </c>
      <c r="B45" s="233">
        <v>2005</v>
      </c>
      <c r="C45" s="233"/>
      <c r="D45" s="233"/>
      <c r="E45" s="233"/>
      <c r="F45" s="88"/>
      <c r="G45" s="233">
        <v>2006</v>
      </c>
      <c r="H45" s="233"/>
      <c r="I45" s="233"/>
      <c r="J45" s="233"/>
      <c r="K45" s="88"/>
      <c r="L45" s="233">
        <v>2007</v>
      </c>
      <c r="M45" s="233"/>
      <c r="N45" s="233"/>
      <c r="O45" s="233"/>
      <c r="P45" s="88"/>
      <c r="Q45" s="233">
        <v>2008</v>
      </c>
      <c r="R45" s="233"/>
      <c r="S45" s="233"/>
      <c r="T45" s="233"/>
      <c r="U45" s="88"/>
      <c r="V45" s="233">
        <v>2009</v>
      </c>
      <c r="W45" s="233"/>
      <c r="X45" s="233"/>
      <c r="Y45" s="233"/>
      <c r="Z45" s="151"/>
      <c r="AA45" s="233">
        <v>2010</v>
      </c>
      <c r="AB45" s="233"/>
      <c r="AC45" s="233"/>
      <c r="AD45" s="233"/>
      <c r="AF45" s="233">
        <v>2011</v>
      </c>
      <c r="AG45" s="233"/>
      <c r="AH45" s="233"/>
      <c r="AI45" s="233"/>
      <c r="AK45" s="233">
        <v>2012</v>
      </c>
      <c r="AL45" s="233"/>
      <c r="AM45" s="233"/>
      <c r="AN45" s="233"/>
      <c r="AP45" s="233">
        <v>2013</v>
      </c>
      <c r="AQ45" s="233"/>
      <c r="AR45" s="233"/>
      <c r="AS45" s="233"/>
      <c r="AU45" s="233">
        <v>2014</v>
      </c>
      <c r="AV45" s="233"/>
      <c r="AW45" s="233"/>
      <c r="AX45" s="233"/>
      <c r="AZ45" s="233">
        <v>2015</v>
      </c>
      <c r="BA45" s="233"/>
      <c r="BB45" s="233"/>
      <c r="BC45" s="233"/>
      <c r="BE45" s="233">
        <v>2016</v>
      </c>
      <c r="BF45" s="233"/>
      <c r="BG45" s="233"/>
      <c r="BH45" s="233"/>
      <c r="BJ45" s="233">
        <v>2017</v>
      </c>
      <c r="BK45" s="233"/>
      <c r="BL45" s="233"/>
      <c r="BM45" s="233"/>
    </row>
    <row r="46" spans="1:65" ht="24">
      <c r="A46" s="236"/>
      <c r="B46" s="91" t="s">
        <v>73</v>
      </c>
      <c r="C46" s="91" t="s">
        <v>74</v>
      </c>
      <c r="D46" s="91" t="s">
        <v>75</v>
      </c>
      <c r="E46" s="91" t="s">
        <v>66</v>
      </c>
      <c r="F46" s="78"/>
      <c r="G46" s="91" t="s">
        <v>73</v>
      </c>
      <c r="H46" s="91" t="s">
        <v>74</v>
      </c>
      <c r="I46" s="91" t="s">
        <v>75</v>
      </c>
      <c r="J46" s="91" t="s">
        <v>66</v>
      </c>
      <c r="K46" s="78"/>
      <c r="L46" s="91" t="s">
        <v>73</v>
      </c>
      <c r="M46" s="91" t="s">
        <v>74</v>
      </c>
      <c r="N46" s="91" t="s">
        <v>75</v>
      </c>
      <c r="O46" s="91" t="s">
        <v>66</v>
      </c>
      <c r="P46" s="78"/>
      <c r="Q46" s="91" t="s">
        <v>73</v>
      </c>
      <c r="R46" s="91" t="s">
        <v>74</v>
      </c>
      <c r="S46" s="91" t="s">
        <v>75</v>
      </c>
      <c r="T46" s="91" t="s">
        <v>66</v>
      </c>
      <c r="U46" s="78"/>
      <c r="V46" s="91" t="s">
        <v>73</v>
      </c>
      <c r="W46" s="91" t="s">
        <v>74</v>
      </c>
      <c r="X46" s="91" t="s">
        <v>75</v>
      </c>
      <c r="Y46" s="91" t="s">
        <v>66</v>
      </c>
      <c r="Z46" s="78"/>
      <c r="AA46" s="91" t="s">
        <v>73</v>
      </c>
      <c r="AB46" s="91" t="s">
        <v>74</v>
      </c>
      <c r="AC46" s="91" t="s">
        <v>75</v>
      </c>
      <c r="AD46" s="91" t="s">
        <v>66</v>
      </c>
      <c r="AF46" s="91" t="s">
        <v>73</v>
      </c>
      <c r="AG46" s="91" t="s">
        <v>74</v>
      </c>
      <c r="AH46" s="91" t="s">
        <v>75</v>
      </c>
      <c r="AI46" s="91" t="s">
        <v>66</v>
      </c>
      <c r="AK46" s="91" t="s">
        <v>73</v>
      </c>
      <c r="AL46" s="91" t="s">
        <v>74</v>
      </c>
      <c r="AM46" s="91" t="s">
        <v>75</v>
      </c>
      <c r="AN46" s="91" t="s">
        <v>66</v>
      </c>
      <c r="AP46" s="91" t="s">
        <v>73</v>
      </c>
      <c r="AQ46" s="91" t="s">
        <v>74</v>
      </c>
      <c r="AR46" s="91" t="s">
        <v>75</v>
      </c>
      <c r="AS46" s="91" t="s">
        <v>66</v>
      </c>
      <c r="AU46" s="91" t="s">
        <v>73</v>
      </c>
      <c r="AV46" s="91" t="s">
        <v>74</v>
      </c>
      <c r="AW46" s="91" t="s">
        <v>75</v>
      </c>
      <c r="AX46" s="91" t="s">
        <v>66</v>
      </c>
      <c r="AZ46" s="91" t="s">
        <v>73</v>
      </c>
      <c r="BA46" s="91" t="s">
        <v>74</v>
      </c>
      <c r="BB46" s="91" t="s">
        <v>75</v>
      </c>
      <c r="BC46" s="91" t="s">
        <v>66</v>
      </c>
      <c r="BE46" s="91" t="s">
        <v>73</v>
      </c>
      <c r="BF46" s="91" t="s">
        <v>74</v>
      </c>
      <c r="BG46" s="91" t="s">
        <v>75</v>
      </c>
      <c r="BH46" s="91" t="s">
        <v>66</v>
      </c>
      <c r="BJ46" s="91" t="s">
        <v>73</v>
      </c>
      <c r="BK46" s="91" t="s">
        <v>74</v>
      </c>
      <c r="BL46" s="91" t="s">
        <v>75</v>
      </c>
      <c r="BM46" s="91" t="s">
        <v>66</v>
      </c>
    </row>
    <row r="47" spans="1:65">
      <c r="A47" s="12" t="s">
        <v>13</v>
      </c>
      <c r="B47" s="186">
        <f>B7/E7</f>
        <v>0.43891402714932126</v>
      </c>
      <c r="C47" s="186">
        <f>C7/E7</f>
        <v>0.26270960873036997</v>
      </c>
      <c r="D47" s="186">
        <f>D7/E7</f>
        <v>0.29837636412030877</v>
      </c>
      <c r="E47" s="186">
        <f>E7/E7</f>
        <v>1</v>
      </c>
      <c r="F47" s="152"/>
      <c r="G47" s="186">
        <f>G7/J7</f>
        <v>0.49575757575757573</v>
      </c>
      <c r="H47" s="186">
        <f>H7/J7</f>
        <v>0.22121212121212122</v>
      </c>
      <c r="I47" s="186">
        <f>I7/J7</f>
        <v>0.28303030303030302</v>
      </c>
      <c r="J47" s="186">
        <f>J7/J7</f>
        <v>1</v>
      </c>
      <c r="K47" s="152"/>
      <c r="L47" s="186">
        <f>L7/O7</f>
        <v>0.40225238232746174</v>
      </c>
      <c r="M47" s="186">
        <f>M7/O7</f>
        <v>0.17123881028010396</v>
      </c>
      <c r="N47" s="186">
        <f>N7/O7</f>
        <v>0.4265088073924343</v>
      </c>
      <c r="O47" s="186">
        <f>O7/O7</f>
        <v>1</v>
      </c>
      <c r="P47" s="152"/>
      <c r="Q47" s="186">
        <f>Q7/T7</f>
        <v>0.42752293577981654</v>
      </c>
      <c r="R47" s="186">
        <f>R7/T7</f>
        <v>0.28776758409785935</v>
      </c>
      <c r="S47" s="186">
        <f>S7/T7</f>
        <v>0.28470948012232417</v>
      </c>
      <c r="T47" s="186">
        <f>T7/T7</f>
        <v>1</v>
      </c>
      <c r="U47" s="152"/>
      <c r="V47" s="186">
        <f>V7/Y7</f>
        <v>0.35245697181341978</v>
      </c>
      <c r="W47" s="186">
        <f>W7/Y7</f>
        <v>0.29508605637316038</v>
      </c>
      <c r="X47" s="186">
        <f>X7/Y7</f>
        <v>0.35245697181341978</v>
      </c>
      <c r="Y47" s="186">
        <f>Y7/Y7</f>
        <v>1</v>
      </c>
      <c r="Z47" s="153"/>
      <c r="AA47" s="186">
        <f>AA7/AD7</f>
        <v>0.3172866520787746</v>
      </c>
      <c r="AB47" s="186">
        <f>AB7/AD7</f>
        <v>0.3636761487964989</v>
      </c>
      <c r="AC47" s="186">
        <f>AC7/AD7</f>
        <v>0.3190371991247265</v>
      </c>
      <c r="AD47" s="186">
        <f>AD7/AD7</f>
        <v>1</v>
      </c>
      <c r="AF47" s="186">
        <f>AF7/AI7</f>
        <v>0.37017916793197692</v>
      </c>
      <c r="AG47" s="186">
        <f>AG7/AI7</f>
        <v>0.1415122988156696</v>
      </c>
      <c r="AH47" s="186">
        <f>AH7/AI7</f>
        <v>0.48830853325235346</v>
      </c>
      <c r="AI47" s="186">
        <f>AI7/AI7</f>
        <v>1</v>
      </c>
      <c r="AK47" s="186">
        <f t="shared" ref="AK47:AK61" si="21">AK7/AN7</f>
        <v>0.20990873533246415</v>
      </c>
      <c r="AL47" s="186">
        <f t="shared" ref="AL47:AL61" si="22">AL7/AN7</f>
        <v>0.33289873967840067</v>
      </c>
      <c r="AM47" s="186">
        <f t="shared" ref="AM47:AM61" si="23">AM7/AN7</f>
        <v>0.45719252498913515</v>
      </c>
      <c r="AN47" s="186">
        <f t="shared" ref="AN47:AN61" si="24">AN7/AN7</f>
        <v>1</v>
      </c>
      <c r="AP47" s="186">
        <f t="shared" ref="AP47:AP54" si="25">AP7/AS7</f>
        <v>0.21450617283950618</v>
      </c>
      <c r="AQ47" s="186">
        <f t="shared" ref="AQ47:AQ54" si="26">AQ7/AS7</f>
        <v>0.40370370370370373</v>
      </c>
      <c r="AR47" s="186">
        <f t="shared" ref="AR47:AR54" si="27">AR7/AS7</f>
        <v>0.38179012345679014</v>
      </c>
      <c r="AS47" s="186">
        <f t="shared" ref="AS47:AS54" si="28">AS7/AS7</f>
        <v>1</v>
      </c>
      <c r="AU47" s="186">
        <f t="shared" ref="AU47:AU54" si="29">AU7/AX7</f>
        <v>0.27197406340057639</v>
      </c>
      <c r="AV47" s="186">
        <f t="shared" ref="AV47:AV54" si="30">AV7/AX7</f>
        <v>0.35554755043227665</v>
      </c>
      <c r="AW47" s="186">
        <f t="shared" ref="AW47:AW54" si="31">AW7/AX7</f>
        <v>0.37247838616714696</v>
      </c>
      <c r="AX47" s="186">
        <f t="shared" ref="AX47:AX54" si="32">AX7/AX7</f>
        <v>1</v>
      </c>
      <c r="AZ47" s="186">
        <f t="shared" ref="AZ47:AZ54" si="33">AZ7/BC7</f>
        <v>0.13046665037869534</v>
      </c>
      <c r="BA47" s="186">
        <f t="shared" ref="BA47:BA54" si="34">BA7/BC7</f>
        <v>0.65453212802345473</v>
      </c>
      <c r="BB47" s="186">
        <f t="shared" ref="BB47:BB54" si="35">BB7/BC7</f>
        <v>0.21500122159784998</v>
      </c>
      <c r="BC47" s="186">
        <f t="shared" ref="BC47:BC54" si="36">BC7/BC7</f>
        <v>1</v>
      </c>
      <c r="BE47" s="186">
        <f>BE7/BH7</f>
        <v>0.23216150365471633</v>
      </c>
      <c r="BF47" s="186">
        <f>BF7/BH7</f>
        <v>0.67873303167420818</v>
      </c>
      <c r="BG47" s="186">
        <f>BG7/BH7</f>
        <v>8.9105464671075538E-2</v>
      </c>
      <c r="BH47" s="186">
        <f>BH7/BH7</f>
        <v>1</v>
      </c>
      <c r="BJ47" s="186">
        <f>BJ7/$BM$7</f>
        <v>0.14204545454545456</v>
      </c>
      <c r="BK47" s="186">
        <f t="shared" ref="BK47:BM47" si="37">BK7/$BM$7</f>
        <v>0.58325098814229248</v>
      </c>
      <c r="BL47" s="186">
        <f t="shared" si="37"/>
        <v>0.27470355731225299</v>
      </c>
      <c r="BM47" s="186">
        <f t="shared" si="37"/>
        <v>1</v>
      </c>
    </row>
    <row r="48" spans="1:65">
      <c r="A48" s="97" t="s">
        <v>14</v>
      </c>
      <c r="B48" s="187">
        <f t="shared" ref="B48:B71" si="38">B8/E8</f>
        <v>0.42601398601398599</v>
      </c>
      <c r="C48" s="187">
        <f t="shared" ref="C48:C71" si="39">C8/E8</f>
        <v>0.2662937062937063</v>
      </c>
      <c r="D48" s="187">
        <f t="shared" ref="D48:D71" si="40">D8/E8</f>
        <v>0.30769230769230771</v>
      </c>
      <c r="E48" s="187">
        <f t="shared" ref="E48:E71" si="41">E8/E8</f>
        <v>1</v>
      </c>
      <c r="F48" s="155"/>
      <c r="G48" s="187">
        <f t="shared" ref="G48:G71" si="42">G8/J8</f>
        <v>0.50267737617135211</v>
      </c>
      <c r="H48" s="187">
        <f t="shared" ref="H48:H71" si="43">H8/J8</f>
        <v>0.21619812583668005</v>
      </c>
      <c r="I48" s="187">
        <f t="shared" ref="I48:I71" si="44">I8/J8</f>
        <v>0.28112449799196787</v>
      </c>
      <c r="J48" s="187">
        <f t="shared" ref="J48:J71" si="45">J8/J8</f>
        <v>1</v>
      </c>
      <c r="K48" s="155"/>
      <c r="L48" s="187">
        <f t="shared" ref="L48:L71" si="46">L8/O8</f>
        <v>0.38928024502297093</v>
      </c>
      <c r="M48" s="187">
        <f t="shared" ref="M48:M71" si="47">M8/O8</f>
        <v>0.17978560490045942</v>
      </c>
      <c r="N48" s="187">
        <f t="shared" ref="N48:N71" si="48">N8/O8</f>
        <v>0.43093415007656966</v>
      </c>
      <c r="O48" s="187">
        <f t="shared" ref="O48:O71" si="49">O8/O8</f>
        <v>1</v>
      </c>
      <c r="P48" s="155"/>
      <c r="Q48" s="187">
        <f t="shared" ref="Q48:Q71" si="50">Q8/T8</f>
        <v>0.41150581578120088</v>
      </c>
      <c r="R48" s="187">
        <f t="shared" ref="R48:R71" si="51">R8/T8</f>
        <v>0.29581892486639422</v>
      </c>
      <c r="S48" s="187">
        <f t="shared" ref="S48:S71" si="52">S8/T8</f>
        <v>0.2926752593524049</v>
      </c>
      <c r="T48" s="187">
        <f t="shared" ref="T48:T71" si="53">T8/T8</f>
        <v>1</v>
      </c>
      <c r="U48" s="155"/>
      <c r="V48" s="187">
        <f t="shared" ref="V48:V71" si="54">V8/Y8</f>
        <v>0.35364238410596027</v>
      </c>
      <c r="W48" s="187">
        <f t="shared" ref="W48:W71" si="55">W8/Y8</f>
        <v>0.30887417218543045</v>
      </c>
      <c r="X48" s="187">
        <f t="shared" ref="X48:X71" si="56">X8/Y8</f>
        <v>0.33748344370860928</v>
      </c>
      <c r="Y48" s="187">
        <f t="shared" ref="Y48:Y71" si="57">Y8/Y8</f>
        <v>1</v>
      </c>
      <c r="Z48" s="78"/>
      <c r="AA48" s="187">
        <f t="shared" ref="AA48:AA71" si="58">AA8/AD8</f>
        <v>0.32256596906278434</v>
      </c>
      <c r="AB48" s="187">
        <f t="shared" ref="AB48:AB71" si="59">AB8/AD8</f>
        <v>0.37010919017288446</v>
      </c>
      <c r="AC48" s="187">
        <f t="shared" ref="AC48:AC71" si="60">AC8/AD8</f>
        <v>0.3073248407643312</v>
      </c>
      <c r="AD48" s="187">
        <f t="shared" ref="AD48:AD71" si="61">AD8/AD8</f>
        <v>1</v>
      </c>
      <c r="AF48" s="188">
        <f t="shared" ref="AF48:AF71" si="62">AF8/AI8</f>
        <v>0.4120290356031801</v>
      </c>
      <c r="AG48" s="188">
        <f t="shared" ref="AG48:AG71" si="63">AG8/AI8</f>
        <v>0.16107846526097477</v>
      </c>
      <c r="AH48" s="188">
        <f t="shared" ref="AH48:AH71" si="64">AH8/AI8</f>
        <v>0.42689249913584515</v>
      </c>
      <c r="AI48" s="188">
        <f t="shared" ref="AI48:AI71" si="65">AI8/AI8</f>
        <v>1</v>
      </c>
      <c r="AK48" s="188">
        <f t="shared" si="21"/>
        <v>0.21192203082502267</v>
      </c>
      <c r="AL48" s="188">
        <f t="shared" si="22"/>
        <v>0.3467815049864007</v>
      </c>
      <c r="AM48" s="188">
        <f t="shared" si="23"/>
        <v>0.4412964641885766</v>
      </c>
      <c r="AN48" s="188">
        <f t="shared" si="24"/>
        <v>1</v>
      </c>
      <c r="AP48" s="188">
        <f t="shared" si="25"/>
        <v>0.2119118130964133</v>
      </c>
      <c r="AQ48" s="188">
        <f t="shared" si="26"/>
        <v>0.43040473840078974</v>
      </c>
      <c r="AR48" s="188">
        <f t="shared" si="27"/>
        <v>0.35768344850279699</v>
      </c>
      <c r="AS48" s="188">
        <f t="shared" si="28"/>
        <v>1</v>
      </c>
      <c r="AU48" s="188">
        <f t="shared" si="29"/>
        <v>0.27721221613155833</v>
      </c>
      <c r="AV48" s="188">
        <f t="shared" si="30"/>
        <v>0.38175411119812058</v>
      </c>
      <c r="AW48" s="188">
        <f t="shared" si="31"/>
        <v>0.34103367267032109</v>
      </c>
      <c r="AX48" s="188">
        <f t="shared" si="32"/>
        <v>1</v>
      </c>
      <c r="AZ48" s="188">
        <f t="shared" si="33"/>
        <v>0.14109250617622837</v>
      </c>
      <c r="BA48" s="188">
        <f t="shared" si="34"/>
        <v>0.73044194345319791</v>
      </c>
      <c r="BB48" s="188">
        <f t="shared" si="35"/>
        <v>0.12846555037057369</v>
      </c>
      <c r="BC48" s="188">
        <f t="shared" si="36"/>
        <v>1</v>
      </c>
      <c r="BE48" s="188">
        <f>(BE8/$BH$8)</f>
        <v>0.22504537205081671</v>
      </c>
      <c r="BF48" s="188">
        <f>(BF8/$BH$8)</f>
        <v>0.68203266787658801</v>
      </c>
      <c r="BG48" s="188">
        <f>(BG8/$BH$8)</f>
        <v>9.2921960072595275E-2</v>
      </c>
      <c r="BH48" s="188">
        <f>(BH8/$BH$8)</f>
        <v>1</v>
      </c>
      <c r="BJ48" s="188">
        <f>BJ8/BM8</f>
        <v>0.15560046189376445</v>
      </c>
      <c r="BK48" s="188">
        <f>BK8/BM8</f>
        <v>0.53319861431870674</v>
      </c>
      <c r="BL48" s="188">
        <f>BL8/BM8</f>
        <v>0.31120092378752889</v>
      </c>
      <c r="BM48" s="165">
        <v>1</v>
      </c>
    </row>
    <row r="49" spans="1:65">
      <c r="A49" s="101" t="s">
        <v>40</v>
      </c>
      <c r="B49" s="189">
        <f t="shared" si="38"/>
        <v>0.6785714285714286</v>
      </c>
      <c r="C49" s="189">
        <f t="shared" si="39"/>
        <v>0.32142857142857145</v>
      </c>
      <c r="D49" s="189">
        <f t="shared" si="40"/>
        <v>0</v>
      </c>
      <c r="E49" s="189">
        <f t="shared" si="41"/>
        <v>1</v>
      </c>
      <c r="F49" s="155"/>
      <c r="G49" s="189">
        <f t="shared" si="42"/>
        <v>0.29943502824858759</v>
      </c>
      <c r="H49" s="189">
        <f t="shared" si="43"/>
        <v>0.20338983050847459</v>
      </c>
      <c r="I49" s="189">
        <f t="shared" si="44"/>
        <v>0.49717514124293788</v>
      </c>
      <c r="J49" s="189">
        <f t="shared" si="45"/>
        <v>1</v>
      </c>
      <c r="K49" s="155"/>
      <c r="L49" s="189">
        <f t="shared" si="46"/>
        <v>0.20833333333333334</v>
      </c>
      <c r="M49" s="189">
        <f t="shared" si="47"/>
        <v>6.25E-2</v>
      </c>
      <c r="N49" s="189">
        <f t="shared" si="48"/>
        <v>0.72916666666666663</v>
      </c>
      <c r="O49" s="189">
        <f t="shared" si="49"/>
        <v>1</v>
      </c>
      <c r="P49" s="155"/>
      <c r="Q49" s="189" t="s">
        <v>67</v>
      </c>
      <c r="R49" s="189" t="s">
        <v>67</v>
      </c>
      <c r="S49" s="189" t="s">
        <v>67</v>
      </c>
      <c r="T49" s="189" t="s">
        <v>67</v>
      </c>
      <c r="U49" s="155"/>
      <c r="V49" s="189">
        <f t="shared" si="54"/>
        <v>0.46153846153846156</v>
      </c>
      <c r="W49" s="189">
        <f t="shared" si="55"/>
        <v>0.4358974358974359</v>
      </c>
      <c r="X49" s="189">
        <f t="shared" si="56"/>
        <v>0.10256410256410256</v>
      </c>
      <c r="Y49" s="189">
        <f t="shared" si="57"/>
        <v>1</v>
      </c>
      <c r="Z49" s="78"/>
      <c r="AA49" s="189">
        <f t="shared" si="58"/>
        <v>8.5714285714285715E-2</v>
      </c>
      <c r="AB49" s="189">
        <f t="shared" si="59"/>
        <v>0.91428571428571426</v>
      </c>
      <c r="AC49" s="189">
        <f t="shared" si="60"/>
        <v>0</v>
      </c>
      <c r="AD49" s="189">
        <f t="shared" si="61"/>
        <v>1</v>
      </c>
      <c r="AF49" s="189">
        <f t="shared" si="62"/>
        <v>0.28301886792452829</v>
      </c>
      <c r="AG49" s="189">
        <f t="shared" si="63"/>
        <v>0</v>
      </c>
      <c r="AH49" s="189">
        <f t="shared" si="64"/>
        <v>0.71698113207547165</v>
      </c>
      <c r="AI49" s="189">
        <f t="shared" si="65"/>
        <v>1</v>
      </c>
      <c r="AK49" s="189">
        <f t="shared" si="21"/>
        <v>0.6470588235294118</v>
      </c>
      <c r="AL49" s="189">
        <f t="shared" si="22"/>
        <v>0</v>
      </c>
      <c r="AM49" s="189">
        <f t="shared" si="23"/>
        <v>0.35294117647058826</v>
      </c>
      <c r="AN49" s="189">
        <f t="shared" si="24"/>
        <v>1</v>
      </c>
      <c r="AP49" s="189">
        <f t="shared" si="25"/>
        <v>0.5161290322580645</v>
      </c>
      <c r="AQ49" s="189">
        <f t="shared" si="26"/>
        <v>0</v>
      </c>
      <c r="AR49" s="189">
        <f t="shared" si="27"/>
        <v>0.4838709677419355</v>
      </c>
      <c r="AS49" s="189">
        <f t="shared" si="28"/>
        <v>1</v>
      </c>
      <c r="AU49" s="189">
        <f t="shared" si="29"/>
        <v>0.6785714285714286</v>
      </c>
      <c r="AV49" s="189">
        <f t="shared" si="30"/>
        <v>0</v>
      </c>
      <c r="AW49" s="189">
        <f t="shared" si="31"/>
        <v>0.32142857142857145</v>
      </c>
      <c r="AX49" s="189">
        <f t="shared" si="32"/>
        <v>1</v>
      </c>
      <c r="AZ49" s="189">
        <f t="shared" si="33"/>
        <v>0.25</v>
      </c>
      <c r="BA49" s="189">
        <f t="shared" si="34"/>
        <v>0.75</v>
      </c>
      <c r="BB49" s="189">
        <f t="shared" si="35"/>
        <v>0</v>
      </c>
      <c r="BC49" s="189">
        <f t="shared" si="36"/>
        <v>1</v>
      </c>
      <c r="BE49" s="188">
        <f>(BE9/$BH$9)</f>
        <v>0.83783783783783783</v>
      </c>
      <c r="BF49" s="188">
        <f>(BF9/$BH$9)</f>
        <v>0.16216216216216217</v>
      </c>
      <c r="BG49" s="188">
        <f>(BG9/$BH$9)</f>
        <v>0</v>
      </c>
      <c r="BH49" s="188">
        <f>(BH9/$BH$9)</f>
        <v>1</v>
      </c>
      <c r="BJ49" s="188">
        <f t="shared" ref="BJ49:BJ50" si="66">BJ9/$BM$8</f>
        <v>2.3094688221709007E-3</v>
      </c>
      <c r="BK49" s="188">
        <f t="shared" ref="BK49:BK50" si="67">BK9/BM9</f>
        <v>0.96694214876033058</v>
      </c>
      <c r="BL49" s="188">
        <f t="shared" ref="BL49:BL50" si="68">BL9/BM9</f>
        <v>0</v>
      </c>
      <c r="BM49" s="165">
        <v>1</v>
      </c>
    </row>
    <row r="50" spans="1:65">
      <c r="A50" s="101" t="s">
        <v>15</v>
      </c>
      <c r="B50" s="189">
        <f t="shared" si="38"/>
        <v>0.69841269841269837</v>
      </c>
      <c r="C50" s="189">
        <f t="shared" si="39"/>
        <v>0.13492063492063491</v>
      </c>
      <c r="D50" s="189">
        <f t="shared" si="40"/>
        <v>0.16666666666666666</v>
      </c>
      <c r="E50" s="189">
        <f t="shared" si="41"/>
        <v>1</v>
      </c>
      <c r="F50" s="155"/>
      <c r="G50" s="189">
        <f t="shared" si="42"/>
        <v>0.6</v>
      </c>
      <c r="H50" s="189">
        <f t="shared" si="43"/>
        <v>0.35555555555555557</v>
      </c>
      <c r="I50" s="189">
        <f t="shared" si="44"/>
        <v>4.4444444444444446E-2</v>
      </c>
      <c r="J50" s="189">
        <f t="shared" si="45"/>
        <v>1</v>
      </c>
      <c r="K50" s="155"/>
      <c r="L50" s="189">
        <f t="shared" si="46"/>
        <v>1</v>
      </c>
      <c r="M50" s="189">
        <f t="shared" si="47"/>
        <v>0</v>
      </c>
      <c r="N50" s="189">
        <f t="shared" si="48"/>
        <v>0</v>
      </c>
      <c r="O50" s="189">
        <f t="shared" si="49"/>
        <v>1</v>
      </c>
      <c r="P50" s="155"/>
      <c r="Q50" s="189">
        <f t="shared" si="50"/>
        <v>1</v>
      </c>
      <c r="R50" s="189">
        <f t="shared" si="51"/>
        <v>0</v>
      </c>
      <c r="S50" s="189">
        <f t="shared" si="52"/>
        <v>0</v>
      </c>
      <c r="T50" s="189">
        <f t="shared" si="53"/>
        <v>1</v>
      </c>
      <c r="U50" s="155"/>
      <c r="V50" s="189">
        <f t="shared" si="54"/>
        <v>0.30769230769230771</v>
      </c>
      <c r="W50" s="189">
        <f t="shared" si="55"/>
        <v>0</v>
      </c>
      <c r="X50" s="189">
        <f t="shared" si="56"/>
        <v>0.69230769230769229</v>
      </c>
      <c r="Y50" s="189">
        <f t="shared" si="57"/>
        <v>1</v>
      </c>
      <c r="Z50" s="78"/>
      <c r="AA50" s="189">
        <f t="shared" si="58"/>
        <v>0.20863309352517986</v>
      </c>
      <c r="AB50" s="189">
        <f t="shared" si="59"/>
        <v>2.1582733812949641E-2</v>
      </c>
      <c r="AC50" s="189">
        <f t="shared" si="60"/>
        <v>0.76978417266187049</v>
      </c>
      <c r="AD50" s="189">
        <f t="shared" si="61"/>
        <v>1</v>
      </c>
      <c r="AF50" s="189">
        <f t="shared" si="62"/>
        <v>3.4582132564841501E-2</v>
      </c>
      <c r="AG50" s="189">
        <f t="shared" si="63"/>
        <v>0</v>
      </c>
      <c r="AH50" s="189">
        <f t="shared" si="64"/>
        <v>0.96541786743515845</v>
      </c>
      <c r="AI50" s="189">
        <f t="shared" si="65"/>
        <v>1</v>
      </c>
      <c r="AK50" s="189">
        <f t="shared" si="21"/>
        <v>0.11560693641618497</v>
      </c>
      <c r="AL50" s="189">
        <f t="shared" si="22"/>
        <v>1.1560693641618497E-2</v>
      </c>
      <c r="AM50" s="189">
        <f t="shared" si="23"/>
        <v>0.87283236994219648</v>
      </c>
      <c r="AN50" s="189">
        <f t="shared" si="24"/>
        <v>1</v>
      </c>
      <c r="AP50" s="189">
        <f t="shared" si="25"/>
        <v>0.1366906474820144</v>
      </c>
      <c r="AQ50" s="189">
        <f t="shared" si="26"/>
        <v>0</v>
      </c>
      <c r="AR50" s="189">
        <f t="shared" si="27"/>
        <v>0.86330935251798557</v>
      </c>
      <c r="AS50" s="189">
        <f t="shared" si="28"/>
        <v>1</v>
      </c>
      <c r="AU50" s="189">
        <f t="shared" si="29"/>
        <v>5.4216867469879519E-2</v>
      </c>
      <c r="AV50" s="189">
        <f t="shared" si="30"/>
        <v>7.2289156626506021E-2</v>
      </c>
      <c r="AW50" s="189">
        <f t="shared" si="31"/>
        <v>0.87349397590361444</v>
      </c>
      <c r="AX50" s="189">
        <f t="shared" si="32"/>
        <v>1</v>
      </c>
      <c r="AZ50" s="189">
        <f t="shared" si="33"/>
        <v>3.2863849765258218E-2</v>
      </c>
      <c r="BA50" s="189">
        <f t="shared" si="34"/>
        <v>0</v>
      </c>
      <c r="BB50" s="189">
        <f t="shared" si="35"/>
        <v>0.96713615023474175</v>
      </c>
      <c r="BC50" s="189">
        <f t="shared" si="36"/>
        <v>1</v>
      </c>
      <c r="BE50" s="188">
        <f>(BE10/$BH$10)</f>
        <v>0.19753086419753085</v>
      </c>
      <c r="BF50" s="188">
        <f>(BF10/$BH$10)</f>
        <v>0.80246913580246915</v>
      </c>
      <c r="BG50" s="188">
        <f>(BG10/$BH$10)</f>
        <v>0</v>
      </c>
      <c r="BH50" s="188">
        <f>(BH10/$BH$10)</f>
        <v>1</v>
      </c>
      <c r="BJ50" s="188">
        <f t="shared" si="66"/>
        <v>8.0831408775981529E-3</v>
      </c>
      <c r="BK50" s="188">
        <f t="shared" si="67"/>
        <v>0.81871345029239762</v>
      </c>
      <c r="BL50" s="188">
        <f t="shared" si="68"/>
        <v>9.9415204678362568E-2</v>
      </c>
      <c r="BM50" s="165">
        <v>1</v>
      </c>
    </row>
    <row r="51" spans="1:65">
      <c r="A51" s="13" t="s">
        <v>16</v>
      </c>
      <c r="B51" s="190">
        <f t="shared" si="38"/>
        <v>0.68519909842223892</v>
      </c>
      <c r="C51" s="190">
        <f t="shared" si="39"/>
        <v>0.22464312546957174</v>
      </c>
      <c r="D51" s="190">
        <f t="shared" si="40"/>
        <v>9.0157776108189328E-2</v>
      </c>
      <c r="E51" s="190">
        <f t="shared" si="41"/>
        <v>1</v>
      </c>
      <c r="F51" s="78"/>
      <c r="G51" s="190">
        <f t="shared" si="42"/>
        <v>0.56353135313531355</v>
      </c>
      <c r="H51" s="190">
        <f t="shared" si="43"/>
        <v>0.20544554455445543</v>
      </c>
      <c r="I51" s="190">
        <f t="shared" si="44"/>
        <v>0.23102310231023102</v>
      </c>
      <c r="J51" s="190">
        <f t="shared" si="45"/>
        <v>1</v>
      </c>
      <c r="K51" s="78"/>
      <c r="L51" s="190">
        <f t="shared" si="46"/>
        <v>0.69318181818181823</v>
      </c>
      <c r="M51" s="190">
        <f t="shared" si="47"/>
        <v>0.16942148760330578</v>
      </c>
      <c r="N51" s="190">
        <f t="shared" si="48"/>
        <v>0.13739669421487602</v>
      </c>
      <c r="O51" s="190">
        <f t="shared" si="49"/>
        <v>1</v>
      </c>
      <c r="P51" s="78"/>
      <c r="Q51" s="190">
        <f t="shared" si="50"/>
        <v>0.47058823529411764</v>
      </c>
      <c r="R51" s="190">
        <f t="shared" si="51"/>
        <v>0.40252100840336136</v>
      </c>
      <c r="S51" s="190">
        <f t="shared" si="52"/>
        <v>0.126890756302521</v>
      </c>
      <c r="T51" s="190">
        <f t="shared" si="53"/>
        <v>1</v>
      </c>
      <c r="U51" s="78"/>
      <c r="V51" s="190">
        <f t="shared" si="54"/>
        <v>0.69018404907975461</v>
      </c>
      <c r="W51" s="190">
        <f t="shared" si="55"/>
        <v>0.15337423312883436</v>
      </c>
      <c r="X51" s="190">
        <f t="shared" si="56"/>
        <v>0.15644171779141106</v>
      </c>
      <c r="Y51" s="190">
        <f t="shared" si="57"/>
        <v>1</v>
      </c>
      <c r="Z51" s="78"/>
      <c r="AA51" s="190">
        <f t="shared" si="58"/>
        <v>0.70419161676646702</v>
      </c>
      <c r="AB51" s="190">
        <f t="shared" si="59"/>
        <v>8.6227544910179643E-2</v>
      </c>
      <c r="AC51" s="190">
        <f t="shared" si="60"/>
        <v>0.20958083832335328</v>
      </c>
      <c r="AD51" s="190">
        <f t="shared" si="61"/>
        <v>1</v>
      </c>
      <c r="AF51" s="190">
        <f t="shared" si="62"/>
        <v>0.5191793041926851</v>
      </c>
      <c r="AG51" s="190">
        <f t="shared" si="63"/>
        <v>0.28010704727921498</v>
      </c>
      <c r="AH51" s="190">
        <f t="shared" si="64"/>
        <v>0.20071364852809992</v>
      </c>
      <c r="AI51" s="190">
        <f t="shared" si="65"/>
        <v>1</v>
      </c>
      <c r="AK51" s="190">
        <f t="shared" si="21"/>
        <v>0.57069408740359895</v>
      </c>
      <c r="AL51" s="190">
        <f t="shared" si="22"/>
        <v>7.3264781491002573E-2</v>
      </c>
      <c r="AM51" s="190">
        <f t="shared" si="23"/>
        <v>0.35604113110539848</v>
      </c>
      <c r="AN51" s="190">
        <f t="shared" si="24"/>
        <v>1</v>
      </c>
      <c r="AP51" s="190">
        <f t="shared" si="25"/>
        <v>0.43839541547277938</v>
      </c>
      <c r="AQ51" s="190">
        <f t="shared" si="26"/>
        <v>0.35530085959885388</v>
      </c>
      <c r="AR51" s="190">
        <f t="shared" si="27"/>
        <v>0.20630372492836677</v>
      </c>
      <c r="AS51" s="190">
        <f t="shared" si="28"/>
        <v>1</v>
      </c>
      <c r="AU51" s="190">
        <f t="shared" si="29"/>
        <v>0.32229795520934762</v>
      </c>
      <c r="AV51" s="190">
        <f t="shared" si="30"/>
        <v>0.59883154819863682</v>
      </c>
      <c r="AW51" s="190">
        <f t="shared" si="31"/>
        <v>7.8870496592015574E-2</v>
      </c>
      <c r="AX51" s="190">
        <f t="shared" si="32"/>
        <v>1</v>
      </c>
      <c r="AZ51" s="190">
        <f t="shared" si="33"/>
        <v>0.37810945273631841</v>
      </c>
      <c r="BA51" s="190">
        <f t="shared" si="34"/>
        <v>0.49378109452736318</v>
      </c>
      <c r="BB51" s="190">
        <f t="shared" si="35"/>
        <v>0.12810945273631841</v>
      </c>
      <c r="BC51" s="190">
        <f t="shared" si="36"/>
        <v>1</v>
      </c>
      <c r="BE51" s="190">
        <f>(BE11/$BH$11)</f>
        <v>0.23447204968944099</v>
      </c>
      <c r="BF51" s="190">
        <f>(BF11/$BH$11)</f>
        <v>0.62655279503105588</v>
      </c>
      <c r="BG51" s="190">
        <f>(BG11/$BH$11)</f>
        <v>0.1389751552795031</v>
      </c>
      <c r="BH51" s="190">
        <f>(BH11/$BH$11)</f>
        <v>1</v>
      </c>
      <c r="BJ51" s="190">
        <f>BJ11/BM11</f>
        <v>0.21345951629863302</v>
      </c>
      <c r="BK51" s="190">
        <f>BK11/BM11</f>
        <v>0.70452155625657198</v>
      </c>
      <c r="BL51" s="190">
        <f>BL11/BM11</f>
        <v>8.2018927444794956E-2</v>
      </c>
      <c r="BM51" s="190">
        <v>1</v>
      </c>
    </row>
    <row r="52" spans="1:65">
      <c r="A52" s="14" t="s">
        <v>17</v>
      </c>
      <c r="B52" s="191">
        <f t="shared" si="38"/>
        <v>1</v>
      </c>
      <c r="C52" s="191">
        <f t="shared" si="39"/>
        <v>0</v>
      </c>
      <c r="D52" s="191">
        <f t="shared" si="40"/>
        <v>0</v>
      </c>
      <c r="E52" s="191">
        <f t="shared" si="41"/>
        <v>1</v>
      </c>
      <c r="F52" s="78"/>
      <c r="G52" s="191">
        <f t="shared" si="42"/>
        <v>0.91774891774891776</v>
      </c>
      <c r="H52" s="191">
        <f t="shared" si="43"/>
        <v>2.1645021645021644E-2</v>
      </c>
      <c r="I52" s="191">
        <f t="shared" si="44"/>
        <v>6.0606060606060608E-2</v>
      </c>
      <c r="J52" s="191">
        <f t="shared" si="45"/>
        <v>1</v>
      </c>
      <c r="K52" s="78"/>
      <c r="L52" s="191">
        <f t="shared" si="46"/>
        <v>0.91351351351351351</v>
      </c>
      <c r="M52" s="191">
        <f t="shared" si="47"/>
        <v>8.6486486486486491E-2</v>
      </c>
      <c r="N52" s="191">
        <f t="shared" si="48"/>
        <v>0</v>
      </c>
      <c r="O52" s="191">
        <f t="shared" si="49"/>
        <v>1</v>
      </c>
      <c r="P52" s="78"/>
      <c r="Q52" s="191">
        <f t="shared" si="50"/>
        <v>0.93969849246231152</v>
      </c>
      <c r="R52" s="191">
        <f t="shared" si="51"/>
        <v>3.350083752093802E-2</v>
      </c>
      <c r="S52" s="191">
        <f t="shared" si="52"/>
        <v>2.6800670016750419E-2</v>
      </c>
      <c r="T52" s="191">
        <f t="shared" si="53"/>
        <v>1</v>
      </c>
      <c r="U52" s="78"/>
      <c r="V52" s="191">
        <f t="shared" si="54"/>
        <v>0.90484140233722876</v>
      </c>
      <c r="W52" s="191">
        <f t="shared" si="55"/>
        <v>4.5075125208681135E-2</v>
      </c>
      <c r="X52" s="191">
        <f t="shared" si="56"/>
        <v>5.0083472454090151E-2</v>
      </c>
      <c r="Y52" s="191">
        <f t="shared" si="57"/>
        <v>1</v>
      </c>
      <c r="Z52" s="78"/>
      <c r="AA52" s="191">
        <f t="shared" si="58"/>
        <v>0.91159420289855075</v>
      </c>
      <c r="AB52" s="191">
        <f t="shared" si="59"/>
        <v>0</v>
      </c>
      <c r="AC52" s="191">
        <f t="shared" si="60"/>
        <v>5.5072463768115941E-2</v>
      </c>
      <c r="AD52" s="191">
        <f t="shared" si="61"/>
        <v>1</v>
      </c>
      <c r="AF52" s="191">
        <f t="shared" si="62"/>
        <v>0.82511923688394273</v>
      </c>
      <c r="AG52" s="191">
        <f t="shared" si="63"/>
        <v>5.246422893481717E-2</v>
      </c>
      <c r="AH52" s="191">
        <f t="shared" si="64"/>
        <v>0.12241653418124006</v>
      </c>
      <c r="AI52" s="191">
        <f t="shared" si="65"/>
        <v>1</v>
      </c>
      <c r="AK52" s="191">
        <f t="shared" si="21"/>
        <v>0.84548611111111116</v>
      </c>
      <c r="AL52" s="191">
        <f t="shared" si="22"/>
        <v>7.8125E-2</v>
      </c>
      <c r="AM52" s="191">
        <f t="shared" si="23"/>
        <v>7.6388888888888895E-2</v>
      </c>
      <c r="AN52" s="191">
        <f t="shared" si="24"/>
        <v>1</v>
      </c>
      <c r="AP52" s="191">
        <f t="shared" si="25"/>
        <v>0.89451476793248941</v>
      </c>
      <c r="AQ52" s="191">
        <f t="shared" si="26"/>
        <v>6.9620253164556958E-2</v>
      </c>
      <c r="AR52" s="191">
        <f t="shared" si="27"/>
        <v>3.5864978902953586E-2</v>
      </c>
      <c r="AS52" s="191">
        <f t="shared" si="28"/>
        <v>1</v>
      </c>
      <c r="AU52" s="191">
        <f t="shared" si="29"/>
        <v>0.83789473684210525</v>
      </c>
      <c r="AV52" s="191">
        <f t="shared" si="30"/>
        <v>4.6315789473684213E-2</v>
      </c>
      <c r="AW52" s="191">
        <f t="shared" si="31"/>
        <v>0.11578947368421053</v>
      </c>
      <c r="AX52" s="191">
        <f t="shared" si="32"/>
        <v>1</v>
      </c>
      <c r="AZ52" s="191">
        <f t="shared" si="33"/>
        <v>0.94626865671641791</v>
      </c>
      <c r="BA52" s="191">
        <f t="shared" si="34"/>
        <v>8.9552238805970154E-3</v>
      </c>
      <c r="BB52" s="191">
        <f t="shared" si="35"/>
        <v>4.4776119402985072E-2</v>
      </c>
      <c r="BC52" s="191">
        <f t="shared" si="36"/>
        <v>1</v>
      </c>
      <c r="BE52" s="191">
        <f>BE12/BH12</f>
        <v>0.95823665893271459</v>
      </c>
      <c r="BF52" s="191">
        <f>BF12/BH12</f>
        <v>4.1763341067285381E-2</v>
      </c>
      <c r="BG52" s="191">
        <f>BG12/BH12</f>
        <v>0</v>
      </c>
      <c r="BH52" s="191">
        <f>BH12/BH12</f>
        <v>1</v>
      </c>
      <c r="BJ52" s="191">
        <f>BJ12/$BM$12</f>
        <v>0.94264339152119703</v>
      </c>
      <c r="BK52" s="191">
        <f t="shared" ref="BK52:BM52" si="69">BK12/$BM$12</f>
        <v>2.4937655860349128E-2</v>
      </c>
      <c r="BL52" s="191">
        <f t="shared" si="69"/>
        <v>3.2418952618453865E-2</v>
      </c>
      <c r="BM52" s="191">
        <f t="shared" si="69"/>
        <v>1</v>
      </c>
    </row>
    <row r="53" spans="1:65">
      <c r="A53" s="8" t="s">
        <v>41</v>
      </c>
      <c r="B53" s="165">
        <f t="shared" si="38"/>
        <v>1</v>
      </c>
      <c r="C53" s="165">
        <f t="shared" si="39"/>
        <v>0</v>
      </c>
      <c r="D53" s="165">
        <f t="shared" si="40"/>
        <v>0</v>
      </c>
      <c r="E53" s="165">
        <f t="shared" si="41"/>
        <v>1</v>
      </c>
      <c r="F53" s="78"/>
      <c r="G53" s="165">
        <f t="shared" si="42"/>
        <v>1</v>
      </c>
      <c r="H53" s="165">
        <f t="shared" si="43"/>
        <v>0</v>
      </c>
      <c r="I53" s="165">
        <f t="shared" si="44"/>
        <v>0</v>
      </c>
      <c r="J53" s="165">
        <f t="shared" si="45"/>
        <v>1</v>
      </c>
      <c r="K53" s="78"/>
      <c r="L53" s="165">
        <f t="shared" si="46"/>
        <v>1</v>
      </c>
      <c r="M53" s="165">
        <f t="shared" si="47"/>
        <v>0</v>
      </c>
      <c r="N53" s="165">
        <f t="shared" si="48"/>
        <v>0</v>
      </c>
      <c r="O53" s="165">
        <f t="shared" si="49"/>
        <v>1</v>
      </c>
      <c r="P53" s="78"/>
      <c r="Q53" s="165">
        <f t="shared" si="50"/>
        <v>1</v>
      </c>
      <c r="R53" s="165">
        <f t="shared" si="51"/>
        <v>0</v>
      </c>
      <c r="S53" s="165">
        <f t="shared" si="52"/>
        <v>0</v>
      </c>
      <c r="T53" s="165">
        <f t="shared" si="53"/>
        <v>1</v>
      </c>
      <c r="U53" s="78"/>
      <c r="V53" s="165">
        <f t="shared" si="54"/>
        <v>1</v>
      </c>
      <c r="W53" s="165">
        <f t="shared" si="55"/>
        <v>0</v>
      </c>
      <c r="X53" s="165">
        <f t="shared" si="56"/>
        <v>0</v>
      </c>
      <c r="Y53" s="165">
        <f t="shared" si="57"/>
        <v>1</v>
      </c>
      <c r="Z53" s="78"/>
      <c r="AA53" s="165">
        <f t="shared" si="58"/>
        <v>0</v>
      </c>
      <c r="AB53" s="165">
        <f t="shared" si="59"/>
        <v>0</v>
      </c>
      <c r="AC53" s="165">
        <f t="shared" si="60"/>
        <v>0</v>
      </c>
      <c r="AD53" s="165">
        <f t="shared" si="61"/>
        <v>1</v>
      </c>
      <c r="AF53" s="165">
        <f t="shared" si="62"/>
        <v>1</v>
      </c>
      <c r="AG53" s="165">
        <f t="shared" si="63"/>
        <v>0</v>
      </c>
      <c r="AH53" s="165">
        <f t="shared" si="64"/>
        <v>0</v>
      </c>
      <c r="AI53" s="165">
        <f t="shared" si="65"/>
        <v>1</v>
      </c>
      <c r="AK53" s="165">
        <f t="shared" si="21"/>
        <v>1</v>
      </c>
      <c r="AL53" s="165">
        <f t="shared" si="22"/>
        <v>0</v>
      </c>
      <c r="AM53" s="165">
        <f t="shared" si="23"/>
        <v>0</v>
      </c>
      <c r="AN53" s="165">
        <f t="shared" si="24"/>
        <v>1</v>
      </c>
      <c r="AP53" s="165">
        <f t="shared" si="25"/>
        <v>0.84848484848484851</v>
      </c>
      <c r="AQ53" s="165">
        <f t="shared" si="26"/>
        <v>0.15151515151515152</v>
      </c>
      <c r="AR53" s="165">
        <f t="shared" si="27"/>
        <v>0</v>
      </c>
      <c r="AS53" s="165">
        <f t="shared" si="28"/>
        <v>1</v>
      </c>
      <c r="AU53" s="165">
        <f t="shared" si="29"/>
        <v>0.95454545454545459</v>
      </c>
      <c r="AV53" s="165">
        <f t="shared" si="30"/>
        <v>4.5454545454545456E-2</v>
      </c>
      <c r="AW53" s="165">
        <f t="shared" si="31"/>
        <v>0</v>
      </c>
      <c r="AX53" s="165">
        <f t="shared" si="32"/>
        <v>1</v>
      </c>
      <c r="AZ53" s="165">
        <f t="shared" si="33"/>
        <v>0.94736842105263153</v>
      </c>
      <c r="BA53" s="165">
        <f t="shared" si="34"/>
        <v>5.2631578947368418E-2</v>
      </c>
      <c r="BB53" s="165">
        <f t="shared" si="35"/>
        <v>0</v>
      </c>
      <c r="BC53" s="165">
        <f t="shared" si="36"/>
        <v>1</v>
      </c>
      <c r="BE53" s="165">
        <f>(BE13/$BH$13)</f>
        <v>1</v>
      </c>
      <c r="BF53" s="165">
        <f>(BF13/$BH$13)</f>
        <v>0</v>
      </c>
      <c r="BG53" s="165">
        <f>(BG13/$BH$13)</f>
        <v>0</v>
      </c>
      <c r="BH53" s="165">
        <f>(BH13/$BH$13)</f>
        <v>1</v>
      </c>
      <c r="BJ53" s="165">
        <f>BJ13/BM13</f>
        <v>1</v>
      </c>
      <c r="BK53" s="165">
        <f>BK13/BM13</f>
        <v>0</v>
      </c>
      <c r="BL53" s="165">
        <f>BL13/BM13</f>
        <v>0</v>
      </c>
      <c r="BM53" s="165">
        <v>1</v>
      </c>
    </row>
    <row r="54" spans="1:65">
      <c r="A54" s="8" t="s">
        <v>18</v>
      </c>
      <c r="B54" s="165">
        <f t="shared" si="38"/>
        <v>1</v>
      </c>
      <c r="C54" s="165">
        <f t="shared" si="39"/>
        <v>0</v>
      </c>
      <c r="D54" s="165">
        <f t="shared" si="40"/>
        <v>0</v>
      </c>
      <c r="E54" s="165">
        <f t="shared" si="41"/>
        <v>1</v>
      </c>
      <c r="F54" s="78"/>
      <c r="G54" s="165">
        <f t="shared" si="42"/>
        <v>1</v>
      </c>
      <c r="H54" s="165">
        <f t="shared" si="43"/>
        <v>0</v>
      </c>
      <c r="I54" s="165">
        <f t="shared" si="44"/>
        <v>0</v>
      </c>
      <c r="J54" s="165">
        <f t="shared" si="45"/>
        <v>1</v>
      </c>
      <c r="K54" s="78"/>
      <c r="L54" s="165">
        <f t="shared" si="46"/>
        <v>1</v>
      </c>
      <c r="M54" s="165">
        <f t="shared" si="47"/>
        <v>0</v>
      </c>
      <c r="N54" s="165">
        <f t="shared" si="48"/>
        <v>0</v>
      </c>
      <c r="O54" s="165">
        <f t="shared" si="49"/>
        <v>1</v>
      </c>
      <c r="P54" s="78"/>
      <c r="Q54" s="165">
        <f t="shared" si="50"/>
        <v>1</v>
      </c>
      <c r="R54" s="165">
        <f t="shared" si="51"/>
        <v>0</v>
      </c>
      <c r="S54" s="165">
        <f t="shared" si="52"/>
        <v>0</v>
      </c>
      <c r="T54" s="165">
        <f t="shared" si="53"/>
        <v>1</v>
      </c>
      <c r="U54" s="78"/>
      <c r="V54" s="165">
        <f t="shared" si="54"/>
        <v>1</v>
      </c>
      <c r="W54" s="165">
        <f t="shared" si="55"/>
        <v>0</v>
      </c>
      <c r="X54" s="165">
        <f t="shared" si="56"/>
        <v>0</v>
      </c>
      <c r="Y54" s="165">
        <f t="shared" si="57"/>
        <v>1</v>
      </c>
      <c r="Z54" s="78"/>
      <c r="AA54" s="165">
        <f t="shared" si="58"/>
        <v>1</v>
      </c>
      <c r="AB54" s="165">
        <f t="shared" si="59"/>
        <v>0</v>
      </c>
      <c r="AC54" s="165">
        <f t="shared" si="60"/>
        <v>0</v>
      </c>
      <c r="AD54" s="165">
        <f t="shared" si="61"/>
        <v>1</v>
      </c>
      <c r="AF54" s="165">
        <f t="shared" si="62"/>
        <v>0.38541666666666669</v>
      </c>
      <c r="AG54" s="165">
        <f t="shared" si="63"/>
        <v>0.34375</v>
      </c>
      <c r="AH54" s="165">
        <f t="shared" si="64"/>
        <v>0.27083333333333331</v>
      </c>
      <c r="AI54" s="165">
        <f t="shared" si="65"/>
        <v>1</v>
      </c>
      <c r="AK54" s="165">
        <f t="shared" si="21"/>
        <v>1</v>
      </c>
      <c r="AL54" s="165">
        <f t="shared" si="22"/>
        <v>0</v>
      </c>
      <c r="AM54" s="165">
        <f t="shared" si="23"/>
        <v>0</v>
      </c>
      <c r="AN54" s="165">
        <f t="shared" si="24"/>
        <v>1</v>
      </c>
      <c r="AP54" s="165">
        <f t="shared" si="25"/>
        <v>0.97435897435897434</v>
      </c>
      <c r="AQ54" s="165">
        <f t="shared" si="26"/>
        <v>2.564102564102564E-2</v>
      </c>
      <c r="AR54" s="165">
        <f t="shared" si="27"/>
        <v>0</v>
      </c>
      <c r="AS54" s="165">
        <f t="shared" si="28"/>
        <v>1</v>
      </c>
      <c r="AU54" s="165">
        <f t="shared" si="29"/>
        <v>0.55172413793103448</v>
      </c>
      <c r="AV54" s="165">
        <f t="shared" si="30"/>
        <v>0</v>
      </c>
      <c r="AW54" s="165">
        <f t="shared" si="31"/>
        <v>0.44827586206896552</v>
      </c>
      <c r="AX54" s="165">
        <f t="shared" si="32"/>
        <v>1</v>
      </c>
      <c r="AZ54" s="165">
        <f t="shared" si="33"/>
        <v>1</v>
      </c>
      <c r="BA54" s="165">
        <f t="shared" si="34"/>
        <v>0</v>
      </c>
      <c r="BB54" s="165">
        <f t="shared" si="35"/>
        <v>0</v>
      </c>
      <c r="BC54" s="165">
        <f t="shared" si="36"/>
        <v>1</v>
      </c>
      <c r="BE54" s="165">
        <f>(BE14/$BH$14)</f>
        <v>0.97959183673469385</v>
      </c>
      <c r="BF54" s="165">
        <f>(BF14/$BH$14)</f>
        <v>2.0408163265306121E-2</v>
      </c>
      <c r="BG54" s="165">
        <f>(BG14/$BH$14)</f>
        <v>0</v>
      </c>
      <c r="BH54" s="165">
        <f>(BH14/$BH$14)</f>
        <v>1</v>
      </c>
      <c r="BJ54" s="165">
        <f t="shared" ref="BJ54:BJ61" si="70">BJ14/BM14</f>
        <v>1</v>
      </c>
      <c r="BK54" s="165">
        <f t="shared" ref="BK54:BK61" si="71">BK14/BM14</f>
        <v>0</v>
      </c>
      <c r="BL54" s="165">
        <f t="shared" ref="BL54:BL61" si="72">BL14/BM14</f>
        <v>0</v>
      </c>
      <c r="BM54" s="165">
        <v>1</v>
      </c>
    </row>
    <row r="55" spans="1:65">
      <c r="A55" s="8" t="s">
        <v>19</v>
      </c>
      <c r="B55" s="165">
        <f t="shared" si="38"/>
        <v>1</v>
      </c>
      <c r="C55" s="165">
        <f t="shared" si="39"/>
        <v>0</v>
      </c>
      <c r="D55" s="165">
        <f t="shared" si="40"/>
        <v>0</v>
      </c>
      <c r="E55" s="165">
        <f t="shared" si="41"/>
        <v>1</v>
      </c>
      <c r="F55" s="78"/>
      <c r="G55" s="165" t="s">
        <v>67</v>
      </c>
      <c r="H55" s="165" t="s">
        <v>67</v>
      </c>
      <c r="I55" s="165" t="s">
        <v>67</v>
      </c>
      <c r="J55" s="165" t="s">
        <v>67</v>
      </c>
      <c r="K55" s="78"/>
      <c r="L55" s="165" t="s">
        <v>67</v>
      </c>
      <c r="M55" s="165" t="s">
        <v>67</v>
      </c>
      <c r="N55" s="165" t="s">
        <v>67</v>
      </c>
      <c r="O55" s="165" t="s">
        <v>67</v>
      </c>
      <c r="P55" s="78"/>
      <c r="Q55" s="165">
        <f t="shared" si="50"/>
        <v>1</v>
      </c>
      <c r="R55" s="165">
        <f t="shared" si="51"/>
        <v>0</v>
      </c>
      <c r="S55" s="165">
        <f t="shared" si="52"/>
        <v>0</v>
      </c>
      <c r="T55" s="165">
        <f t="shared" si="53"/>
        <v>1</v>
      </c>
      <c r="U55" s="78"/>
      <c r="V55" s="165" t="s">
        <v>67</v>
      </c>
      <c r="W55" s="165" t="s">
        <v>67</v>
      </c>
      <c r="X55" s="165" t="s">
        <v>67</v>
      </c>
      <c r="Y55" s="165" t="s">
        <v>67</v>
      </c>
      <c r="Z55" s="78"/>
      <c r="AA55" s="165" t="s">
        <v>67</v>
      </c>
      <c r="AB55" s="165" t="s">
        <v>67</v>
      </c>
      <c r="AC55" s="165" t="s">
        <v>67</v>
      </c>
      <c r="AD55" s="165" t="s">
        <v>67</v>
      </c>
      <c r="AF55" s="165" t="s">
        <v>67</v>
      </c>
      <c r="AG55" s="165" t="s">
        <v>67</v>
      </c>
      <c r="AH55" s="165" t="s">
        <v>67</v>
      </c>
      <c r="AI55" s="165" t="s">
        <v>67</v>
      </c>
      <c r="AK55" s="165">
        <f t="shared" si="21"/>
        <v>1</v>
      </c>
      <c r="AL55" s="165">
        <f t="shared" si="22"/>
        <v>0</v>
      </c>
      <c r="AM55" s="165">
        <f t="shared" si="23"/>
        <v>0</v>
      </c>
      <c r="AN55" s="165">
        <f t="shared" si="24"/>
        <v>1</v>
      </c>
      <c r="AP55" s="165" t="s">
        <v>67</v>
      </c>
      <c r="AQ55" s="165" t="s">
        <v>67</v>
      </c>
      <c r="AR55" s="165" t="s">
        <v>67</v>
      </c>
      <c r="AS55" s="165" t="s">
        <v>67</v>
      </c>
      <c r="AU55" s="165" t="s">
        <v>67</v>
      </c>
      <c r="AV55" s="165" t="s">
        <v>67</v>
      </c>
      <c r="AW55" s="165" t="s">
        <v>67</v>
      </c>
      <c r="AX55" s="165" t="s">
        <v>67</v>
      </c>
      <c r="AZ55" s="165" t="s">
        <v>67</v>
      </c>
      <c r="BA55" s="165" t="s">
        <v>67</v>
      </c>
      <c r="BB55" s="165" t="s">
        <v>67</v>
      </c>
      <c r="BC55" s="165" t="s">
        <v>67</v>
      </c>
      <c r="BE55" s="165">
        <f>(BE15/$BH$15)</f>
        <v>1</v>
      </c>
      <c r="BF55" s="165">
        <f>(BF15/$BH$15)</f>
        <v>0</v>
      </c>
      <c r="BG55" s="165">
        <f>(BG15/$BH$15)</f>
        <v>0</v>
      </c>
      <c r="BH55" s="165">
        <f>(BH15/$BH$15)</f>
        <v>1</v>
      </c>
      <c r="BJ55" s="165">
        <f t="shared" si="70"/>
        <v>1</v>
      </c>
      <c r="BK55" s="165">
        <f t="shared" si="71"/>
        <v>0</v>
      </c>
      <c r="BL55" s="165">
        <f t="shared" si="72"/>
        <v>0</v>
      </c>
      <c r="BM55" s="165">
        <v>1</v>
      </c>
    </row>
    <row r="56" spans="1:65">
      <c r="A56" s="8" t="s">
        <v>46</v>
      </c>
      <c r="B56" s="165" t="s">
        <v>30</v>
      </c>
      <c r="C56" s="165" t="s">
        <v>30</v>
      </c>
      <c r="D56" s="165" t="s">
        <v>30</v>
      </c>
      <c r="E56" s="165" t="s">
        <v>30</v>
      </c>
      <c r="F56" s="78"/>
      <c r="G56" s="165" t="s">
        <v>30</v>
      </c>
      <c r="H56" s="165" t="s">
        <v>30</v>
      </c>
      <c r="I56" s="165" t="s">
        <v>30</v>
      </c>
      <c r="J56" s="165" t="s">
        <v>30</v>
      </c>
      <c r="K56" s="78"/>
      <c r="L56" s="165" t="s">
        <v>30</v>
      </c>
      <c r="M56" s="165" t="s">
        <v>30</v>
      </c>
      <c r="N56" s="165" t="s">
        <v>30</v>
      </c>
      <c r="O56" s="165" t="s">
        <v>30</v>
      </c>
      <c r="P56" s="78"/>
      <c r="Q56" s="165" t="s">
        <v>30</v>
      </c>
      <c r="R56" s="165" t="s">
        <v>30</v>
      </c>
      <c r="S56" s="165" t="s">
        <v>30</v>
      </c>
      <c r="T56" s="165" t="s">
        <v>30</v>
      </c>
      <c r="U56" s="78"/>
      <c r="V56" s="165" t="s">
        <v>30</v>
      </c>
      <c r="W56" s="165" t="s">
        <v>30</v>
      </c>
      <c r="X56" s="165" t="s">
        <v>30</v>
      </c>
      <c r="Y56" s="165" t="s">
        <v>30</v>
      </c>
      <c r="Z56" s="78"/>
      <c r="AA56" s="165" t="s">
        <v>30</v>
      </c>
      <c r="AB56" s="165" t="s">
        <v>30</v>
      </c>
      <c r="AC56" s="165" t="s">
        <v>30</v>
      </c>
      <c r="AD56" s="165" t="s">
        <v>30</v>
      </c>
      <c r="AF56" s="165">
        <f t="shared" si="62"/>
        <v>1</v>
      </c>
      <c r="AG56" s="165">
        <f t="shared" si="63"/>
        <v>0</v>
      </c>
      <c r="AH56" s="165">
        <f t="shared" si="64"/>
        <v>0</v>
      </c>
      <c r="AI56" s="165">
        <f t="shared" si="65"/>
        <v>1</v>
      </c>
      <c r="AK56" s="165">
        <f t="shared" si="21"/>
        <v>1</v>
      </c>
      <c r="AL56" s="165">
        <f t="shared" si="22"/>
        <v>0</v>
      </c>
      <c r="AM56" s="165">
        <f t="shared" si="23"/>
        <v>0</v>
      </c>
      <c r="AN56" s="165">
        <f t="shared" si="24"/>
        <v>1</v>
      </c>
      <c r="AP56" s="165">
        <f t="shared" ref="AP56:AP61" si="73">AP16/AS16</f>
        <v>1</v>
      </c>
      <c r="AQ56" s="165">
        <f t="shared" ref="AQ56:AQ61" si="74">AQ16/AS16</f>
        <v>0</v>
      </c>
      <c r="AR56" s="165">
        <f t="shared" ref="AR56:AR61" si="75">AR16/AS16</f>
        <v>0</v>
      </c>
      <c r="AS56" s="165">
        <f t="shared" ref="AS56:AS61" si="76">AS16/AS16</f>
        <v>1</v>
      </c>
      <c r="AU56" s="165">
        <f t="shared" ref="AU56:AU61" si="77">AU16/AX16</f>
        <v>1</v>
      </c>
      <c r="AV56" s="165">
        <f t="shared" ref="AV56:AV61" si="78">AV16/AX16</f>
        <v>0</v>
      </c>
      <c r="AW56" s="165">
        <f t="shared" ref="AW56:AW61" si="79">AW16/AX16</f>
        <v>0</v>
      </c>
      <c r="AX56" s="165">
        <f t="shared" ref="AX56:AX61" si="80">AX16/AX16</f>
        <v>1</v>
      </c>
      <c r="AZ56" s="165">
        <f t="shared" ref="AZ56:AZ61" si="81">AZ16/BC16</f>
        <v>1</v>
      </c>
      <c r="BA56" s="165">
        <f t="shared" ref="BA56:BA61" si="82">BA16/BC16</f>
        <v>0</v>
      </c>
      <c r="BB56" s="165">
        <f t="shared" ref="BB56:BB61" si="83">BB16/BC16</f>
        <v>0</v>
      </c>
      <c r="BC56" s="165">
        <f t="shared" ref="BC56:BC61" si="84">BC16/BC16</f>
        <v>1</v>
      </c>
      <c r="BE56" s="165">
        <f>(BE16/$BH$16)</f>
        <v>1</v>
      </c>
      <c r="BF56" s="165">
        <f>(BF16/$BH$16)</f>
        <v>0</v>
      </c>
      <c r="BG56" s="165">
        <f>(BG16/$BH$16)</f>
        <v>0</v>
      </c>
      <c r="BH56" s="165">
        <f>(BH16/$BH$16)</f>
        <v>1</v>
      </c>
      <c r="BJ56" s="165">
        <f t="shared" si="70"/>
        <v>1</v>
      </c>
      <c r="BK56" s="165">
        <f t="shared" si="71"/>
        <v>0</v>
      </c>
      <c r="BL56" s="165">
        <f t="shared" si="72"/>
        <v>0</v>
      </c>
      <c r="BM56" s="165">
        <v>1</v>
      </c>
    </row>
    <row r="57" spans="1:65">
      <c r="A57" s="8" t="s">
        <v>20</v>
      </c>
      <c r="B57" s="165">
        <f t="shared" si="38"/>
        <v>1</v>
      </c>
      <c r="C57" s="165">
        <f t="shared" si="39"/>
        <v>0</v>
      </c>
      <c r="D57" s="165">
        <f t="shared" si="40"/>
        <v>0</v>
      </c>
      <c r="E57" s="165">
        <f t="shared" si="41"/>
        <v>1</v>
      </c>
      <c r="F57" s="78"/>
      <c r="G57" s="165">
        <f t="shared" si="42"/>
        <v>0.8928571428571429</v>
      </c>
      <c r="H57" s="165">
        <f t="shared" si="43"/>
        <v>0.10714285714285714</v>
      </c>
      <c r="I57" s="165">
        <f t="shared" si="44"/>
        <v>0</v>
      </c>
      <c r="J57" s="165">
        <f t="shared" si="45"/>
        <v>1</v>
      </c>
      <c r="K57" s="78"/>
      <c r="L57" s="165">
        <f t="shared" si="46"/>
        <v>1</v>
      </c>
      <c r="M57" s="165">
        <f t="shared" si="47"/>
        <v>0</v>
      </c>
      <c r="N57" s="165">
        <f t="shared" si="48"/>
        <v>0</v>
      </c>
      <c r="O57" s="165">
        <f t="shared" si="49"/>
        <v>1</v>
      </c>
      <c r="P57" s="78"/>
      <c r="Q57" s="165">
        <f t="shared" si="50"/>
        <v>0.91666666666666663</v>
      </c>
      <c r="R57" s="165">
        <f t="shared" si="51"/>
        <v>0</v>
      </c>
      <c r="S57" s="165">
        <f t="shared" si="52"/>
        <v>8.3333333333333329E-2</v>
      </c>
      <c r="T57" s="165">
        <f t="shared" si="53"/>
        <v>1</v>
      </c>
      <c r="U57" s="78"/>
      <c r="V57" s="165">
        <f t="shared" si="54"/>
        <v>0.81967213114754101</v>
      </c>
      <c r="W57" s="165">
        <f t="shared" si="55"/>
        <v>0.14754098360655737</v>
      </c>
      <c r="X57" s="165">
        <f t="shared" si="56"/>
        <v>3.2786885245901641E-2</v>
      </c>
      <c r="Y57" s="165">
        <f t="shared" si="57"/>
        <v>1</v>
      </c>
      <c r="Z57" s="78"/>
      <c r="AA57" s="165">
        <f t="shared" si="58"/>
        <v>0.95294117647058818</v>
      </c>
      <c r="AB57" s="165">
        <f t="shared" si="59"/>
        <v>0</v>
      </c>
      <c r="AC57" s="165">
        <f t="shared" si="60"/>
        <v>4.7058823529411764E-2</v>
      </c>
      <c r="AD57" s="165">
        <f t="shared" si="61"/>
        <v>1</v>
      </c>
      <c r="AF57" s="165">
        <f t="shared" si="62"/>
        <v>0.96984924623115576</v>
      </c>
      <c r="AG57" s="165">
        <f t="shared" si="63"/>
        <v>0</v>
      </c>
      <c r="AH57" s="165">
        <f t="shared" si="64"/>
        <v>3.015075376884422E-2</v>
      </c>
      <c r="AI57" s="165">
        <f t="shared" si="65"/>
        <v>1</v>
      </c>
      <c r="AK57" s="165">
        <f t="shared" si="21"/>
        <v>0.91836734693877553</v>
      </c>
      <c r="AL57" s="165">
        <f t="shared" si="22"/>
        <v>0</v>
      </c>
      <c r="AM57" s="165">
        <f t="shared" si="23"/>
        <v>8.1632653061224483E-2</v>
      </c>
      <c r="AN57" s="165">
        <f t="shared" si="24"/>
        <v>1</v>
      </c>
      <c r="AP57" s="165">
        <f t="shared" si="73"/>
        <v>0.875</v>
      </c>
      <c r="AQ57" s="165">
        <f t="shared" si="74"/>
        <v>9.6153846153846159E-3</v>
      </c>
      <c r="AR57" s="165">
        <f t="shared" si="75"/>
        <v>0.11538461538461539</v>
      </c>
      <c r="AS57" s="165">
        <f t="shared" si="76"/>
        <v>1</v>
      </c>
      <c r="AU57" s="165">
        <f t="shared" si="77"/>
        <v>0.9285714285714286</v>
      </c>
      <c r="AV57" s="165">
        <f t="shared" si="78"/>
        <v>0</v>
      </c>
      <c r="AW57" s="165">
        <f t="shared" si="79"/>
        <v>7.1428571428571425E-2</v>
      </c>
      <c r="AX57" s="165">
        <f t="shared" si="80"/>
        <v>1</v>
      </c>
      <c r="AZ57" s="165">
        <f t="shared" si="81"/>
        <v>0.92771084337349397</v>
      </c>
      <c r="BA57" s="165">
        <f t="shared" si="82"/>
        <v>0</v>
      </c>
      <c r="BB57" s="165">
        <f t="shared" si="83"/>
        <v>7.2289156626506021E-2</v>
      </c>
      <c r="BC57" s="165">
        <f t="shared" si="84"/>
        <v>1</v>
      </c>
      <c r="BE57" s="165">
        <f>(BE17/$BH$17)</f>
        <v>0.91176470588235292</v>
      </c>
      <c r="BF57" s="165">
        <f>(BF17/$BH$17)</f>
        <v>8.8235294117647065E-2</v>
      </c>
      <c r="BG57" s="165">
        <f>(BG17/$BH$17)</f>
        <v>0</v>
      </c>
      <c r="BH57" s="165">
        <f>(BH17/$BH$17)</f>
        <v>1</v>
      </c>
      <c r="BJ57" s="165">
        <f t="shared" si="70"/>
        <v>0.8902439024390244</v>
      </c>
      <c r="BK57" s="165">
        <f t="shared" si="71"/>
        <v>0.10975609756097561</v>
      </c>
      <c r="BL57" s="165">
        <f t="shared" si="72"/>
        <v>0</v>
      </c>
      <c r="BM57" s="165">
        <v>1</v>
      </c>
    </row>
    <row r="58" spans="1:65" ht="17.25" customHeight="1">
      <c r="A58" s="8" t="s">
        <v>21</v>
      </c>
      <c r="B58" s="165">
        <f t="shared" si="38"/>
        <v>1</v>
      </c>
      <c r="C58" s="165">
        <f t="shared" si="39"/>
        <v>0</v>
      </c>
      <c r="D58" s="165">
        <f t="shared" si="40"/>
        <v>0</v>
      </c>
      <c r="E58" s="165">
        <f t="shared" si="41"/>
        <v>1</v>
      </c>
      <c r="F58" s="78"/>
      <c r="G58" s="165">
        <f t="shared" si="42"/>
        <v>0.94202898550724634</v>
      </c>
      <c r="H58" s="165">
        <f t="shared" si="43"/>
        <v>5.7971014492753624E-2</v>
      </c>
      <c r="I58" s="165">
        <f t="shared" si="44"/>
        <v>0</v>
      </c>
      <c r="J58" s="165">
        <f t="shared" si="45"/>
        <v>1</v>
      </c>
      <c r="K58" s="78"/>
      <c r="L58" s="165">
        <f t="shared" si="46"/>
        <v>0.72839506172839508</v>
      </c>
      <c r="M58" s="165">
        <f t="shared" si="47"/>
        <v>0.27160493827160492</v>
      </c>
      <c r="N58" s="165">
        <f t="shared" si="48"/>
        <v>0</v>
      </c>
      <c r="O58" s="165">
        <f t="shared" si="49"/>
        <v>1</v>
      </c>
      <c r="P58" s="78"/>
      <c r="Q58" s="165">
        <f t="shared" si="50"/>
        <v>0.83739837398373984</v>
      </c>
      <c r="R58" s="165">
        <f t="shared" si="51"/>
        <v>0.16260162601626016</v>
      </c>
      <c r="S58" s="165">
        <f t="shared" si="52"/>
        <v>0</v>
      </c>
      <c r="T58" s="165">
        <f t="shared" si="53"/>
        <v>1</v>
      </c>
      <c r="U58" s="78"/>
      <c r="V58" s="165">
        <f t="shared" si="54"/>
        <v>0.79130434782608694</v>
      </c>
      <c r="W58" s="165">
        <f t="shared" si="55"/>
        <v>0</v>
      </c>
      <c r="X58" s="165">
        <f t="shared" si="56"/>
        <v>0.20869565217391303</v>
      </c>
      <c r="Y58" s="165">
        <f t="shared" si="57"/>
        <v>1</v>
      </c>
      <c r="Z58" s="78"/>
      <c r="AA58" s="165">
        <f t="shared" si="58"/>
        <v>0.90163934426229508</v>
      </c>
      <c r="AB58" s="165">
        <f t="shared" si="59"/>
        <v>0</v>
      </c>
      <c r="AC58" s="165">
        <f t="shared" si="60"/>
        <v>9.8360655737704916E-2</v>
      </c>
      <c r="AD58" s="165">
        <f t="shared" si="61"/>
        <v>1</v>
      </c>
      <c r="AF58" s="165">
        <f t="shared" si="62"/>
        <v>0.87368421052631584</v>
      </c>
      <c r="AG58" s="165">
        <f t="shared" si="63"/>
        <v>0</v>
      </c>
      <c r="AH58" s="165">
        <f t="shared" si="64"/>
        <v>0.12631578947368421</v>
      </c>
      <c r="AI58" s="165">
        <f t="shared" si="65"/>
        <v>1</v>
      </c>
      <c r="AK58" s="165">
        <f t="shared" si="21"/>
        <v>0.82191780821917804</v>
      </c>
      <c r="AL58" s="165">
        <f t="shared" si="22"/>
        <v>0.12328767123287671</v>
      </c>
      <c r="AM58" s="165">
        <f t="shared" si="23"/>
        <v>5.4794520547945202E-2</v>
      </c>
      <c r="AN58" s="165">
        <f t="shared" si="24"/>
        <v>1</v>
      </c>
      <c r="AP58" s="165">
        <f t="shared" si="73"/>
        <v>0.93548387096774188</v>
      </c>
      <c r="AQ58" s="165">
        <f t="shared" si="74"/>
        <v>4.3010752688172046E-2</v>
      </c>
      <c r="AR58" s="165">
        <f t="shared" si="75"/>
        <v>2.1505376344086023E-2</v>
      </c>
      <c r="AS58" s="165">
        <f t="shared" si="76"/>
        <v>1</v>
      </c>
      <c r="AU58" s="165">
        <f t="shared" si="77"/>
        <v>0.81914893617021278</v>
      </c>
      <c r="AV58" s="165">
        <f t="shared" si="78"/>
        <v>4.2553191489361701E-2</v>
      </c>
      <c r="AW58" s="165">
        <f t="shared" si="79"/>
        <v>0.13829787234042554</v>
      </c>
      <c r="AX58" s="165">
        <f t="shared" si="80"/>
        <v>1</v>
      </c>
      <c r="AZ58" s="165">
        <f t="shared" si="81"/>
        <v>0.83018867924528306</v>
      </c>
      <c r="BA58" s="165">
        <f t="shared" si="82"/>
        <v>0</v>
      </c>
      <c r="BB58" s="165">
        <f t="shared" si="83"/>
        <v>0.16981132075471697</v>
      </c>
      <c r="BC58" s="165">
        <f t="shared" si="84"/>
        <v>1</v>
      </c>
      <c r="BE58" s="165">
        <f>(BE18/$BH$18)</f>
        <v>0.86956521739130432</v>
      </c>
      <c r="BF58" s="165">
        <f>(BF18/$BH$18)</f>
        <v>0.13043478260869565</v>
      </c>
      <c r="BG58" s="165">
        <f>(BG18/$BH$18)</f>
        <v>0</v>
      </c>
      <c r="BH58" s="165">
        <f>(BH18/$BH$18)</f>
        <v>1</v>
      </c>
      <c r="BJ58" s="165">
        <f t="shared" si="70"/>
        <v>0.84444444444444444</v>
      </c>
      <c r="BK58" s="165">
        <f t="shared" si="71"/>
        <v>2.2222222222222223E-2</v>
      </c>
      <c r="BL58" s="165">
        <f t="shared" si="72"/>
        <v>0.13333333333333333</v>
      </c>
      <c r="BM58" s="165">
        <v>1</v>
      </c>
    </row>
    <row r="59" spans="1:65">
      <c r="A59" s="8" t="s">
        <v>22</v>
      </c>
      <c r="B59" s="165">
        <f t="shared" si="38"/>
        <v>1</v>
      </c>
      <c r="C59" s="165">
        <f t="shared" si="39"/>
        <v>0</v>
      </c>
      <c r="D59" s="165">
        <f t="shared" si="40"/>
        <v>0</v>
      </c>
      <c r="E59" s="165">
        <f t="shared" si="41"/>
        <v>1</v>
      </c>
      <c r="F59" s="78"/>
      <c r="G59" s="165">
        <f t="shared" si="42"/>
        <v>1</v>
      </c>
      <c r="H59" s="165">
        <f t="shared" si="43"/>
        <v>0</v>
      </c>
      <c r="I59" s="165">
        <f t="shared" si="44"/>
        <v>0</v>
      </c>
      <c r="J59" s="165">
        <f t="shared" si="45"/>
        <v>1</v>
      </c>
      <c r="K59" s="78"/>
      <c r="L59" s="165">
        <f t="shared" si="46"/>
        <v>1</v>
      </c>
      <c r="M59" s="165">
        <f t="shared" si="47"/>
        <v>0</v>
      </c>
      <c r="N59" s="165">
        <f t="shared" si="48"/>
        <v>0</v>
      </c>
      <c r="O59" s="165">
        <f t="shared" si="49"/>
        <v>1</v>
      </c>
      <c r="P59" s="78"/>
      <c r="Q59" s="165">
        <f t="shared" si="50"/>
        <v>1</v>
      </c>
      <c r="R59" s="165">
        <f t="shared" si="51"/>
        <v>0</v>
      </c>
      <c r="S59" s="165">
        <f t="shared" si="52"/>
        <v>0</v>
      </c>
      <c r="T59" s="165">
        <f t="shared" si="53"/>
        <v>1</v>
      </c>
      <c r="U59" s="78"/>
      <c r="V59" s="165">
        <f t="shared" si="54"/>
        <v>1</v>
      </c>
      <c r="W59" s="165">
        <f t="shared" si="55"/>
        <v>0</v>
      </c>
      <c r="X59" s="165">
        <f t="shared" si="56"/>
        <v>0</v>
      </c>
      <c r="Y59" s="165">
        <f t="shared" si="57"/>
        <v>1</v>
      </c>
      <c r="Z59" s="78"/>
      <c r="AA59" s="165">
        <f t="shared" si="58"/>
        <v>1</v>
      </c>
      <c r="AB59" s="165">
        <f t="shared" si="59"/>
        <v>0</v>
      </c>
      <c r="AC59" s="165">
        <f t="shared" si="60"/>
        <v>0</v>
      </c>
      <c r="AD59" s="165">
        <f t="shared" si="61"/>
        <v>1</v>
      </c>
      <c r="AF59" s="165">
        <f t="shared" si="62"/>
        <v>1</v>
      </c>
      <c r="AG59" s="165">
        <f t="shared" si="63"/>
        <v>0</v>
      </c>
      <c r="AH59" s="165">
        <f t="shared" si="64"/>
        <v>0</v>
      </c>
      <c r="AI59" s="165">
        <f t="shared" si="65"/>
        <v>1</v>
      </c>
      <c r="AK59" s="165">
        <f t="shared" si="21"/>
        <v>0.625</v>
      </c>
      <c r="AL59" s="165">
        <f t="shared" si="22"/>
        <v>0.375</v>
      </c>
      <c r="AM59" s="165">
        <f t="shared" si="23"/>
        <v>0</v>
      </c>
      <c r="AN59" s="165">
        <f t="shared" si="24"/>
        <v>1</v>
      </c>
      <c r="AP59" s="165">
        <f t="shared" si="73"/>
        <v>0.94117647058823528</v>
      </c>
      <c r="AQ59" s="165">
        <f t="shared" si="74"/>
        <v>5.8823529411764705E-2</v>
      </c>
      <c r="AR59" s="165">
        <f t="shared" si="75"/>
        <v>0</v>
      </c>
      <c r="AS59" s="165">
        <f t="shared" si="76"/>
        <v>1</v>
      </c>
      <c r="AU59" s="165">
        <f t="shared" si="77"/>
        <v>0.91304347826086951</v>
      </c>
      <c r="AV59" s="165">
        <f t="shared" si="78"/>
        <v>8.6956521739130432E-2</v>
      </c>
      <c r="AW59" s="165">
        <f t="shared" si="79"/>
        <v>0</v>
      </c>
      <c r="AX59" s="165">
        <f t="shared" si="80"/>
        <v>1</v>
      </c>
      <c r="AZ59" s="165">
        <f t="shared" si="81"/>
        <v>1</v>
      </c>
      <c r="BA59" s="165">
        <f t="shared" si="82"/>
        <v>0</v>
      </c>
      <c r="BB59" s="165">
        <f t="shared" si="83"/>
        <v>0</v>
      </c>
      <c r="BC59" s="165">
        <f t="shared" si="84"/>
        <v>1</v>
      </c>
      <c r="BE59" s="165">
        <f>(BE19/$BH$19)</f>
        <v>0.95454545454545459</v>
      </c>
      <c r="BF59" s="165">
        <f>(BF19/$BH$19)</f>
        <v>4.5454545454545456E-2</v>
      </c>
      <c r="BG59" s="165">
        <f>(BG19/$BH$19)</f>
        <v>0</v>
      </c>
      <c r="BH59" s="165">
        <f>(BH19/$BH$19)</f>
        <v>1</v>
      </c>
      <c r="BJ59" s="165">
        <f t="shared" si="70"/>
        <v>1</v>
      </c>
      <c r="BK59" s="165">
        <f t="shared" si="71"/>
        <v>0</v>
      </c>
      <c r="BL59" s="165">
        <f t="shared" si="72"/>
        <v>0</v>
      </c>
      <c r="BM59" s="165">
        <v>1</v>
      </c>
    </row>
    <row r="60" spans="1:65">
      <c r="A60" s="8" t="s">
        <v>23</v>
      </c>
      <c r="B60" s="165">
        <f t="shared" si="38"/>
        <v>1</v>
      </c>
      <c r="C60" s="165">
        <f t="shared" si="39"/>
        <v>0</v>
      </c>
      <c r="D60" s="165">
        <f t="shared" si="40"/>
        <v>0</v>
      </c>
      <c r="E60" s="165">
        <f t="shared" si="41"/>
        <v>1</v>
      </c>
      <c r="F60" s="78"/>
      <c r="G60" s="165">
        <f t="shared" si="42"/>
        <v>1</v>
      </c>
      <c r="H60" s="165">
        <f t="shared" si="43"/>
        <v>0</v>
      </c>
      <c r="I60" s="165">
        <f t="shared" si="44"/>
        <v>0</v>
      </c>
      <c r="J60" s="165">
        <f t="shared" si="45"/>
        <v>1</v>
      </c>
      <c r="K60" s="78"/>
      <c r="L60" s="165">
        <f t="shared" si="46"/>
        <v>1</v>
      </c>
      <c r="M60" s="165">
        <f t="shared" si="47"/>
        <v>0</v>
      </c>
      <c r="N60" s="165">
        <f t="shared" si="48"/>
        <v>0</v>
      </c>
      <c r="O60" s="165">
        <f t="shared" si="49"/>
        <v>1</v>
      </c>
      <c r="P60" s="78"/>
      <c r="Q60" s="165">
        <f t="shared" si="50"/>
        <v>1</v>
      </c>
      <c r="R60" s="165">
        <f t="shared" si="51"/>
        <v>0</v>
      </c>
      <c r="S60" s="165">
        <f t="shared" si="52"/>
        <v>0</v>
      </c>
      <c r="T60" s="165">
        <f t="shared" si="53"/>
        <v>1</v>
      </c>
      <c r="U60" s="78"/>
      <c r="V60" s="165">
        <f t="shared" si="54"/>
        <v>1</v>
      </c>
      <c r="W60" s="165">
        <f t="shared" si="55"/>
        <v>0</v>
      </c>
      <c r="X60" s="165">
        <f t="shared" si="56"/>
        <v>0</v>
      </c>
      <c r="Y60" s="165">
        <f t="shared" si="57"/>
        <v>1</v>
      </c>
      <c r="Z60" s="78"/>
      <c r="AA60" s="165">
        <f t="shared" si="58"/>
        <v>1</v>
      </c>
      <c r="AB60" s="165">
        <f t="shared" si="59"/>
        <v>0</v>
      </c>
      <c r="AC60" s="165">
        <f t="shared" si="60"/>
        <v>0</v>
      </c>
      <c r="AD60" s="165">
        <f t="shared" si="61"/>
        <v>1</v>
      </c>
      <c r="AF60" s="165">
        <f t="shared" si="62"/>
        <v>1</v>
      </c>
      <c r="AG60" s="165">
        <f t="shared" si="63"/>
        <v>0</v>
      </c>
      <c r="AH60" s="165">
        <f t="shared" si="64"/>
        <v>0</v>
      </c>
      <c r="AI60" s="165">
        <f t="shared" si="65"/>
        <v>1</v>
      </c>
      <c r="AK60" s="165">
        <f t="shared" si="21"/>
        <v>0.76470588235294112</v>
      </c>
      <c r="AL60" s="165">
        <f t="shared" si="22"/>
        <v>0</v>
      </c>
      <c r="AM60" s="165">
        <f t="shared" si="23"/>
        <v>0.23529411764705882</v>
      </c>
      <c r="AN60" s="165">
        <f t="shared" si="24"/>
        <v>1</v>
      </c>
      <c r="AP60" s="165">
        <f t="shared" si="73"/>
        <v>0.90322580645161288</v>
      </c>
      <c r="AQ60" s="165">
        <f t="shared" si="74"/>
        <v>9.6774193548387094E-2</v>
      </c>
      <c r="AR60" s="165">
        <f t="shared" si="75"/>
        <v>0</v>
      </c>
      <c r="AS60" s="165">
        <f t="shared" si="76"/>
        <v>1</v>
      </c>
      <c r="AU60" s="165">
        <f t="shared" si="77"/>
        <v>0.87142857142857144</v>
      </c>
      <c r="AV60" s="165">
        <f t="shared" si="78"/>
        <v>4.2857142857142858E-2</v>
      </c>
      <c r="AW60" s="165">
        <f t="shared" si="79"/>
        <v>8.5714285714285715E-2</v>
      </c>
      <c r="AX60" s="165">
        <f t="shared" si="80"/>
        <v>1</v>
      </c>
      <c r="AZ60" s="165">
        <f t="shared" si="81"/>
        <v>0.97499999999999998</v>
      </c>
      <c r="BA60" s="165">
        <f t="shared" si="82"/>
        <v>2.5000000000000001E-2</v>
      </c>
      <c r="BB60" s="165">
        <f t="shared" si="83"/>
        <v>0</v>
      </c>
      <c r="BC60" s="165">
        <f t="shared" si="84"/>
        <v>1</v>
      </c>
      <c r="BE60" s="165">
        <f>(BE20/$BH$20)</f>
        <v>0.97142857142857142</v>
      </c>
      <c r="BF60" s="165">
        <f>(BF20/$BH$20)</f>
        <v>2.8571428571428571E-2</v>
      </c>
      <c r="BG60" s="165">
        <f>(BG20/$BH$20)</f>
        <v>0</v>
      </c>
      <c r="BH60" s="165">
        <f>(BH20/$BH$20)</f>
        <v>1</v>
      </c>
      <c r="BJ60" s="165">
        <f t="shared" si="70"/>
        <v>1</v>
      </c>
      <c r="BK60" s="165">
        <f t="shared" si="71"/>
        <v>0</v>
      </c>
      <c r="BL60" s="165">
        <f t="shared" si="72"/>
        <v>0</v>
      </c>
      <c r="BM60" s="165">
        <v>1</v>
      </c>
    </row>
    <row r="61" spans="1:65">
      <c r="A61" s="8" t="s">
        <v>24</v>
      </c>
      <c r="B61" s="165">
        <f t="shared" si="38"/>
        <v>1</v>
      </c>
      <c r="C61" s="165">
        <f t="shared" si="39"/>
        <v>0</v>
      </c>
      <c r="D61" s="165">
        <f t="shared" si="40"/>
        <v>0</v>
      </c>
      <c r="E61" s="165">
        <f t="shared" si="41"/>
        <v>1</v>
      </c>
      <c r="F61" s="78"/>
      <c r="G61" s="165">
        <f t="shared" si="42"/>
        <v>0.70526315789473681</v>
      </c>
      <c r="H61" s="165">
        <f t="shared" si="43"/>
        <v>0</v>
      </c>
      <c r="I61" s="165">
        <f t="shared" si="44"/>
        <v>0.29473684210526313</v>
      </c>
      <c r="J61" s="165">
        <f t="shared" si="45"/>
        <v>1</v>
      </c>
      <c r="K61" s="78"/>
      <c r="L61" s="165">
        <f t="shared" si="46"/>
        <v>0.96899224806201545</v>
      </c>
      <c r="M61" s="165">
        <f t="shared" si="47"/>
        <v>3.1007751937984496E-2</v>
      </c>
      <c r="N61" s="165">
        <f t="shared" si="48"/>
        <v>0</v>
      </c>
      <c r="O61" s="165">
        <f t="shared" si="49"/>
        <v>1</v>
      </c>
      <c r="P61" s="78"/>
      <c r="Q61" s="165">
        <f t="shared" si="50"/>
        <v>0.96850393700787396</v>
      </c>
      <c r="R61" s="165">
        <f t="shared" si="51"/>
        <v>0</v>
      </c>
      <c r="S61" s="165">
        <f t="shared" si="52"/>
        <v>3.1496062992125984E-2</v>
      </c>
      <c r="T61" s="165">
        <f t="shared" si="53"/>
        <v>1</v>
      </c>
      <c r="U61" s="78"/>
      <c r="V61" s="165">
        <f t="shared" si="54"/>
        <v>1</v>
      </c>
      <c r="W61" s="165">
        <f t="shared" si="55"/>
        <v>0</v>
      </c>
      <c r="X61" s="165">
        <f t="shared" si="56"/>
        <v>0</v>
      </c>
      <c r="Y61" s="165">
        <f t="shared" si="57"/>
        <v>1</v>
      </c>
      <c r="Z61" s="78"/>
      <c r="AA61" s="165">
        <f t="shared" si="58"/>
        <v>0.89230769230769236</v>
      </c>
      <c r="AB61" s="165">
        <f t="shared" si="59"/>
        <v>0</v>
      </c>
      <c r="AC61" s="165">
        <f t="shared" si="60"/>
        <v>0.1076923076923077</v>
      </c>
      <c r="AD61" s="165">
        <f t="shared" si="61"/>
        <v>1</v>
      </c>
      <c r="AF61" s="165">
        <f t="shared" si="62"/>
        <v>0.65625</v>
      </c>
      <c r="AG61" s="165">
        <f t="shared" si="63"/>
        <v>0</v>
      </c>
      <c r="AH61" s="165">
        <f t="shared" si="64"/>
        <v>0.34375</v>
      </c>
      <c r="AI61" s="165">
        <f t="shared" si="65"/>
        <v>1</v>
      </c>
      <c r="AK61" s="165">
        <f t="shared" si="21"/>
        <v>0.83950617283950613</v>
      </c>
      <c r="AL61" s="165">
        <f t="shared" si="22"/>
        <v>0.1111111111111111</v>
      </c>
      <c r="AM61" s="165">
        <f t="shared" si="23"/>
        <v>4.9382716049382713E-2</v>
      </c>
      <c r="AN61" s="165">
        <f t="shared" si="24"/>
        <v>1</v>
      </c>
      <c r="AP61" s="165">
        <f t="shared" si="73"/>
        <v>0.84873949579831931</v>
      </c>
      <c r="AQ61" s="165">
        <f t="shared" si="74"/>
        <v>0.12605042016806722</v>
      </c>
      <c r="AR61" s="165">
        <f t="shared" si="75"/>
        <v>2.5210084033613446E-2</v>
      </c>
      <c r="AS61" s="165">
        <f t="shared" si="76"/>
        <v>1</v>
      </c>
      <c r="AU61" s="165">
        <f t="shared" si="77"/>
        <v>0.86440677966101698</v>
      </c>
      <c r="AV61" s="165">
        <f t="shared" si="78"/>
        <v>0.10169491525423729</v>
      </c>
      <c r="AW61" s="165">
        <f t="shared" si="79"/>
        <v>3.3898305084745763E-2</v>
      </c>
      <c r="AX61" s="165">
        <f t="shared" si="80"/>
        <v>1</v>
      </c>
      <c r="AZ61" s="165">
        <f t="shared" si="81"/>
        <v>0.98863636363636365</v>
      </c>
      <c r="BA61" s="165">
        <f t="shared" si="82"/>
        <v>1.1363636363636364E-2</v>
      </c>
      <c r="BB61" s="165">
        <f t="shared" si="83"/>
        <v>0</v>
      </c>
      <c r="BC61" s="165">
        <f t="shared" si="84"/>
        <v>1</v>
      </c>
      <c r="BE61" s="165">
        <f>(BE21/$BH$21)</f>
        <v>0.98399999999999999</v>
      </c>
      <c r="BF61" s="165">
        <f>(BF21/$BH$21)</f>
        <v>1.6E-2</v>
      </c>
      <c r="BG61" s="165">
        <f>(BG21/$BH$21)</f>
        <v>0</v>
      </c>
      <c r="BH61" s="165">
        <f>(BH21/$BH$21)</f>
        <v>1</v>
      </c>
      <c r="BJ61" s="165">
        <f t="shared" si="70"/>
        <v>0.94852941176470584</v>
      </c>
      <c r="BK61" s="165">
        <f t="shared" si="71"/>
        <v>0</v>
      </c>
      <c r="BL61" s="165">
        <f t="shared" si="72"/>
        <v>5.1470588235294115E-2</v>
      </c>
      <c r="BM61" s="165">
        <v>1</v>
      </c>
    </row>
    <row r="62" spans="1:65">
      <c r="A62" s="15" t="s">
        <v>25</v>
      </c>
      <c r="B62" s="192" t="s">
        <v>30</v>
      </c>
      <c r="C62" s="192" t="s">
        <v>30</v>
      </c>
      <c r="D62" s="192" t="s">
        <v>30</v>
      </c>
      <c r="E62" s="192" t="s">
        <v>30</v>
      </c>
      <c r="F62" s="78"/>
      <c r="G62" s="192" t="s">
        <v>30</v>
      </c>
      <c r="H62" s="192" t="s">
        <v>30</v>
      </c>
      <c r="I62" s="192" t="s">
        <v>30</v>
      </c>
      <c r="J62" s="192" t="s">
        <v>30</v>
      </c>
      <c r="K62" s="78"/>
      <c r="L62" s="192" t="s">
        <v>30</v>
      </c>
      <c r="M62" s="192" t="s">
        <v>30</v>
      </c>
      <c r="N62" s="192" t="s">
        <v>30</v>
      </c>
      <c r="O62" s="192" t="s">
        <v>30</v>
      </c>
      <c r="P62" s="106"/>
      <c r="Q62" s="192" t="s">
        <v>30</v>
      </c>
      <c r="R62" s="192" t="s">
        <v>30</v>
      </c>
      <c r="S62" s="192" t="s">
        <v>30</v>
      </c>
      <c r="T62" s="192" t="s">
        <v>30</v>
      </c>
      <c r="U62" s="106"/>
      <c r="V62" s="192" t="s">
        <v>30</v>
      </c>
      <c r="W62" s="192" t="s">
        <v>30</v>
      </c>
      <c r="X62" s="192" t="s">
        <v>30</v>
      </c>
      <c r="Y62" s="192" t="s">
        <v>30</v>
      </c>
      <c r="Z62" s="107"/>
      <c r="AA62" s="192" t="s">
        <v>30</v>
      </c>
      <c r="AB62" s="192" t="s">
        <v>30</v>
      </c>
      <c r="AC62" s="192" t="s">
        <v>30</v>
      </c>
      <c r="AD62" s="192" t="s">
        <v>30</v>
      </c>
      <c r="AF62" s="192" t="s">
        <v>30</v>
      </c>
      <c r="AG62" s="192" t="s">
        <v>30</v>
      </c>
      <c r="AH62" s="192" t="s">
        <v>30</v>
      </c>
      <c r="AI62" s="192" t="s">
        <v>30</v>
      </c>
      <c r="AK62" s="19" t="s">
        <v>30</v>
      </c>
      <c r="AL62" s="19" t="s">
        <v>30</v>
      </c>
      <c r="AM62" s="19" t="s">
        <v>30</v>
      </c>
      <c r="AN62" s="19" t="s">
        <v>30</v>
      </c>
      <c r="AP62" s="19" t="s">
        <v>30</v>
      </c>
      <c r="AQ62" s="19" t="s">
        <v>30</v>
      </c>
      <c r="AR62" s="19" t="s">
        <v>30</v>
      </c>
      <c r="AS62" s="19" t="s">
        <v>30</v>
      </c>
      <c r="AU62" s="19" t="s">
        <v>30</v>
      </c>
      <c r="AV62" s="19" t="s">
        <v>30</v>
      </c>
      <c r="AW62" s="19" t="s">
        <v>30</v>
      </c>
      <c r="AX62" s="19" t="s">
        <v>30</v>
      </c>
      <c r="AZ62" s="19" t="s">
        <v>30</v>
      </c>
      <c r="BA62" s="19" t="s">
        <v>30</v>
      </c>
      <c r="BB62" s="19" t="s">
        <v>30</v>
      </c>
      <c r="BC62" s="19" t="s">
        <v>30</v>
      </c>
      <c r="BE62" s="19" t="s">
        <v>30</v>
      </c>
      <c r="BF62" s="19" t="s">
        <v>30</v>
      </c>
      <c r="BG62" s="19" t="s">
        <v>30</v>
      </c>
      <c r="BH62" s="19" t="s">
        <v>30</v>
      </c>
      <c r="BJ62" s="19" t="s">
        <v>30</v>
      </c>
      <c r="BK62" s="19" t="s">
        <v>30</v>
      </c>
      <c r="BL62" s="19" t="s">
        <v>30</v>
      </c>
      <c r="BM62" s="19" t="s">
        <v>30</v>
      </c>
    </row>
    <row r="63" spans="1:65">
      <c r="A63" s="8" t="s">
        <v>45</v>
      </c>
      <c r="B63" s="165" t="s">
        <v>30</v>
      </c>
      <c r="C63" s="165" t="s">
        <v>30</v>
      </c>
      <c r="D63" s="165" t="s">
        <v>30</v>
      </c>
      <c r="E63" s="165" t="s">
        <v>30</v>
      </c>
      <c r="F63" s="78"/>
      <c r="G63" s="165" t="s">
        <v>30</v>
      </c>
      <c r="H63" s="165" t="s">
        <v>30</v>
      </c>
      <c r="I63" s="165" t="s">
        <v>30</v>
      </c>
      <c r="J63" s="165" t="s">
        <v>30</v>
      </c>
      <c r="K63" s="78"/>
      <c r="L63" s="165" t="s">
        <v>30</v>
      </c>
      <c r="M63" s="165" t="s">
        <v>30</v>
      </c>
      <c r="N63" s="165" t="s">
        <v>30</v>
      </c>
      <c r="O63" s="165" t="s">
        <v>30</v>
      </c>
      <c r="P63" s="78"/>
      <c r="Q63" s="165" t="s">
        <v>30</v>
      </c>
      <c r="R63" s="165" t="s">
        <v>30</v>
      </c>
      <c r="S63" s="165" t="s">
        <v>30</v>
      </c>
      <c r="T63" s="165" t="s">
        <v>30</v>
      </c>
      <c r="U63" s="78"/>
      <c r="V63" s="165" t="s">
        <v>30</v>
      </c>
      <c r="W63" s="165" t="s">
        <v>30</v>
      </c>
      <c r="X63" s="165" t="s">
        <v>30</v>
      </c>
      <c r="Y63" s="165" t="s">
        <v>30</v>
      </c>
      <c r="Z63" s="78"/>
      <c r="AA63" s="165" t="s">
        <v>30</v>
      </c>
      <c r="AB63" s="165" t="s">
        <v>30</v>
      </c>
      <c r="AC63" s="165" t="s">
        <v>30</v>
      </c>
      <c r="AD63" s="165" t="s">
        <v>30</v>
      </c>
      <c r="AF63" s="165" t="s">
        <v>30</v>
      </c>
      <c r="AG63" s="165" t="s">
        <v>30</v>
      </c>
      <c r="AH63" s="165" t="s">
        <v>30</v>
      </c>
      <c r="AI63" s="165" t="s">
        <v>30</v>
      </c>
      <c r="AK63" s="24" t="s">
        <v>30</v>
      </c>
      <c r="AL63" s="24" t="s">
        <v>30</v>
      </c>
      <c r="AM63" s="24" t="s">
        <v>30</v>
      </c>
      <c r="AN63" s="66" t="s">
        <v>30</v>
      </c>
      <c r="AP63" s="24" t="s">
        <v>30</v>
      </c>
      <c r="AQ63" s="24" t="s">
        <v>30</v>
      </c>
      <c r="AR63" s="24" t="s">
        <v>30</v>
      </c>
      <c r="AS63" s="66" t="s">
        <v>30</v>
      </c>
      <c r="AU63" s="24" t="s">
        <v>30</v>
      </c>
      <c r="AV63" s="24" t="s">
        <v>30</v>
      </c>
      <c r="AW63" s="24" t="s">
        <v>30</v>
      </c>
      <c r="AX63" s="66" t="s">
        <v>30</v>
      </c>
      <c r="AZ63" s="24" t="s">
        <v>30</v>
      </c>
      <c r="BA63" s="24" t="s">
        <v>30</v>
      </c>
      <c r="BB63" s="24" t="s">
        <v>30</v>
      </c>
      <c r="BC63" s="66" t="s">
        <v>30</v>
      </c>
      <c r="BE63" s="24" t="s">
        <v>30</v>
      </c>
      <c r="BF63" s="24" t="s">
        <v>30</v>
      </c>
      <c r="BG63" s="24" t="s">
        <v>30</v>
      </c>
      <c r="BH63" s="66" t="s">
        <v>30</v>
      </c>
      <c r="BJ63" s="24" t="s">
        <v>30</v>
      </c>
      <c r="BK63" s="24" t="s">
        <v>30</v>
      </c>
      <c r="BL63" s="24" t="s">
        <v>30</v>
      </c>
      <c r="BM63" s="66" t="s">
        <v>30</v>
      </c>
    </row>
    <row r="64" spans="1:65">
      <c r="A64" s="8" t="s">
        <v>26</v>
      </c>
      <c r="B64" s="165">
        <f t="shared" si="38"/>
        <v>0.94074074074074077</v>
      </c>
      <c r="C64" s="165">
        <f t="shared" si="39"/>
        <v>0</v>
      </c>
      <c r="D64" s="165">
        <f t="shared" si="40"/>
        <v>5.9259259259259262E-2</v>
      </c>
      <c r="E64" s="165">
        <f t="shared" si="41"/>
        <v>1</v>
      </c>
      <c r="F64" s="78"/>
      <c r="G64" s="165">
        <f t="shared" si="42"/>
        <v>1</v>
      </c>
      <c r="H64" s="165">
        <f t="shared" si="43"/>
        <v>0</v>
      </c>
      <c r="I64" s="165">
        <f t="shared" si="44"/>
        <v>0</v>
      </c>
      <c r="J64" s="165">
        <f t="shared" si="45"/>
        <v>1</v>
      </c>
      <c r="K64" s="78"/>
      <c r="L64" s="165">
        <f t="shared" si="46"/>
        <v>1</v>
      </c>
      <c r="M64" s="165">
        <f t="shared" si="47"/>
        <v>0</v>
      </c>
      <c r="N64" s="165">
        <f t="shared" si="48"/>
        <v>0</v>
      </c>
      <c r="O64" s="165">
        <f t="shared" si="49"/>
        <v>1</v>
      </c>
      <c r="P64" s="78"/>
      <c r="Q64" s="165">
        <f t="shared" si="50"/>
        <v>0.92500000000000004</v>
      </c>
      <c r="R64" s="165">
        <f t="shared" si="51"/>
        <v>0</v>
      </c>
      <c r="S64" s="165">
        <f t="shared" si="52"/>
        <v>7.4999999999999997E-2</v>
      </c>
      <c r="T64" s="165">
        <f t="shared" si="53"/>
        <v>1</v>
      </c>
      <c r="U64" s="78"/>
      <c r="V64" s="165">
        <f t="shared" si="54"/>
        <v>1</v>
      </c>
      <c r="W64" s="165">
        <f t="shared" si="55"/>
        <v>0</v>
      </c>
      <c r="X64" s="165">
        <f t="shared" si="56"/>
        <v>0</v>
      </c>
      <c r="Y64" s="165">
        <f t="shared" si="57"/>
        <v>1</v>
      </c>
      <c r="Z64" s="78"/>
      <c r="AA64" s="165">
        <f t="shared" si="58"/>
        <v>1</v>
      </c>
      <c r="AB64" s="165">
        <f t="shared" si="59"/>
        <v>0</v>
      </c>
      <c r="AC64" s="165">
        <f t="shared" si="60"/>
        <v>0</v>
      </c>
      <c r="AD64" s="165">
        <f t="shared" si="61"/>
        <v>1</v>
      </c>
      <c r="AF64" s="165">
        <f t="shared" si="62"/>
        <v>0.49074074074074076</v>
      </c>
      <c r="AG64" s="165">
        <f t="shared" si="63"/>
        <v>0</v>
      </c>
      <c r="AH64" s="165">
        <f t="shared" si="64"/>
        <v>0.5092592592592593</v>
      </c>
      <c r="AI64" s="165">
        <f t="shared" si="65"/>
        <v>1</v>
      </c>
      <c r="AK64" s="165">
        <f>AK24/AN24</f>
        <v>0.19786096256684493</v>
      </c>
      <c r="AL64" s="165">
        <f>AL24/AN24</f>
        <v>0</v>
      </c>
      <c r="AM64" s="165">
        <f>AM24/AN24</f>
        <v>0.80213903743315507</v>
      </c>
      <c r="AN64" s="165">
        <f>AN24/AN24</f>
        <v>1</v>
      </c>
      <c r="AP64" s="165">
        <f>AP24/AS24</f>
        <v>0.37168141592920356</v>
      </c>
      <c r="AQ64" s="165">
        <f>AQ24/AS24</f>
        <v>0</v>
      </c>
      <c r="AR64" s="165">
        <f>AR24/AS24</f>
        <v>0.62831858407079644</v>
      </c>
      <c r="AS64" s="165">
        <f>AS24/AS24</f>
        <v>1</v>
      </c>
      <c r="AU64" s="165">
        <f>AU24/AX24</f>
        <v>1</v>
      </c>
      <c r="AV64" s="165">
        <f>AV24/AX24</f>
        <v>0</v>
      </c>
      <c r="AW64" s="165">
        <f>AW24/AX24</f>
        <v>0</v>
      </c>
      <c r="AX64" s="165">
        <f>AX24/AX24</f>
        <v>1</v>
      </c>
      <c r="AZ64" s="165">
        <f>AZ24/BC24</f>
        <v>1</v>
      </c>
      <c r="BA64" s="165">
        <f>BA24/BC24</f>
        <v>0</v>
      </c>
      <c r="BB64" s="165">
        <f>BB24/BC24</f>
        <v>0</v>
      </c>
      <c r="BC64" s="165">
        <f>BC24/BC24</f>
        <v>1</v>
      </c>
      <c r="BE64" s="165">
        <f>(BE24/$BH$24)</f>
        <v>1</v>
      </c>
      <c r="BF64" s="165">
        <f>(BF24/$BH$24)</f>
        <v>0</v>
      </c>
      <c r="BG64" s="165">
        <f>(BG24/$BH$24)</f>
        <v>0</v>
      </c>
      <c r="BH64" s="165">
        <f>(BH24/$BH$24)</f>
        <v>1</v>
      </c>
      <c r="BJ64" s="200">
        <f t="shared" ref="BJ64:BJ66" si="85">BJ24/BM24</f>
        <v>1</v>
      </c>
      <c r="BK64" s="200">
        <f t="shared" ref="BK64:BK66" si="86">BK24/BM24</f>
        <v>0</v>
      </c>
      <c r="BL64" s="200">
        <f t="shared" ref="BL64:BL66" si="87">BL24/BM24</f>
        <v>0</v>
      </c>
      <c r="BM64" s="165">
        <v>1</v>
      </c>
    </row>
    <row r="65" spans="1:65">
      <c r="A65" s="8" t="s">
        <v>27</v>
      </c>
      <c r="B65" s="165">
        <f t="shared" si="38"/>
        <v>1</v>
      </c>
      <c r="C65" s="165">
        <f t="shared" si="39"/>
        <v>0</v>
      </c>
      <c r="D65" s="165">
        <f t="shared" si="40"/>
        <v>0</v>
      </c>
      <c r="E65" s="165">
        <f t="shared" si="41"/>
        <v>1</v>
      </c>
      <c r="F65" s="78"/>
      <c r="G65" s="165">
        <f t="shared" si="42"/>
        <v>0.77142857142857146</v>
      </c>
      <c r="H65" s="165">
        <f t="shared" si="43"/>
        <v>0.22857142857142856</v>
      </c>
      <c r="I65" s="165">
        <f t="shared" si="44"/>
        <v>0</v>
      </c>
      <c r="J65" s="165">
        <f t="shared" si="45"/>
        <v>1</v>
      </c>
      <c r="K65" s="78"/>
      <c r="L65" s="165">
        <f t="shared" si="46"/>
        <v>1</v>
      </c>
      <c r="M65" s="165">
        <f t="shared" si="47"/>
        <v>0</v>
      </c>
      <c r="N65" s="165">
        <f t="shared" si="48"/>
        <v>0</v>
      </c>
      <c r="O65" s="165">
        <f t="shared" si="49"/>
        <v>1</v>
      </c>
      <c r="P65" s="78"/>
      <c r="Q65" s="165">
        <f t="shared" si="50"/>
        <v>1</v>
      </c>
      <c r="R65" s="165">
        <f t="shared" si="51"/>
        <v>0</v>
      </c>
      <c r="S65" s="165">
        <f t="shared" si="52"/>
        <v>0</v>
      </c>
      <c r="T65" s="165">
        <f t="shared" si="53"/>
        <v>1</v>
      </c>
      <c r="U65" s="78"/>
      <c r="V65" s="165">
        <f t="shared" si="54"/>
        <v>1</v>
      </c>
      <c r="W65" s="165">
        <f t="shared" si="55"/>
        <v>0</v>
      </c>
      <c r="X65" s="165">
        <f t="shared" si="56"/>
        <v>0</v>
      </c>
      <c r="Y65" s="165">
        <f t="shared" si="57"/>
        <v>1</v>
      </c>
      <c r="Z65" s="78"/>
      <c r="AA65" s="165">
        <f t="shared" si="58"/>
        <v>0.86842105263157898</v>
      </c>
      <c r="AB65" s="165">
        <f t="shared" si="59"/>
        <v>0.13157894736842105</v>
      </c>
      <c r="AC65" s="165">
        <f t="shared" si="60"/>
        <v>0</v>
      </c>
      <c r="AD65" s="165">
        <f t="shared" si="61"/>
        <v>1</v>
      </c>
      <c r="AF65" s="165">
        <f t="shared" si="62"/>
        <v>1</v>
      </c>
      <c r="AG65" s="165">
        <f t="shared" si="63"/>
        <v>0</v>
      </c>
      <c r="AH65" s="165">
        <f t="shared" si="64"/>
        <v>0</v>
      </c>
      <c r="AI65" s="165">
        <f t="shared" si="65"/>
        <v>1</v>
      </c>
      <c r="AK65" s="165">
        <f>AK25/AN25</f>
        <v>1</v>
      </c>
      <c r="AL65" s="165">
        <f>AL25/AN25</f>
        <v>0</v>
      </c>
      <c r="AM65" s="165">
        <f>AM25/AN25</f>
        <v>0</v>
      </c>
      <c r="AN65" s="165">
        <f>AN25/AN25</f>
        <v>1</v>
      </c>
      <c r="AP65" s="165">
        <f>AP25/AS25</f>
        <v>1</v>
      </c>
      <c r="AQ65" s="165">
        <f>AQ25/AS25</f>
        <v>0</v>
      </c>
      <c r="AR65" s="165">
        <f>AR25/AS25</f>
        <v>0</v>
      </c>
      <c r="AS65" s="165">
        <f>AS25/AS25</f>
        <v>1</v>
      </c>
      <c r="AU65" s="165">
        <f>AU25/AX25</f>
        <v>1</v>
      </c>
      <c r="AV65" s="165">
        <f>AV25/AX25</f>
        <v>0</v>
      </c>
      <c r="AW65" s="165">
        <f>AW25/AX25</f>
        <v>0</v>
      </c>
      <c r="AX65" s="165">
        <f>AX25/AX25</f>
        <v>1</v>
      </c>
      <c r="AZ65" s="165">
        <f>AZ25/BC25</f>
        <v>1</v>
      </c>
      <c r="BA65" s="165">
        <f>BA25/BC25</f>
        <v>0</v>
      </c>
      <c r="BB65" s="165">
        <f>BB25/BC25</f>
        <v>0</v>
      </c>
      <c r="BC65" s="165">
        <f>BC25/BC25</f>
        <v>1</v>
      </c>
      <c r="BE65" s="165">
        <f>(BE25/$BH$25)</f>
        <v>1</v>
      </c>
      <c r="BF65" s="165">
        <f>(BF25/$BH$25)</f>
        <v>0</v>
      </c>
      <c r="BG65" s="165">
        <f>(BG25/$BH$25)</f>
        <v>0</v>
      </c>
      <c r="BH65" s="165">
        <f>(BH25/$BH$25)</f>
        <v>1</v>
      </c>
      <c r="BJ65" s="200">
        <f t="shared" si="85"/>
        <v>0.22137404580152673</v>
      </c>
      <c r="BK65" s="200">
        <f t="shared" si="86"/>
        <v>0.77862595419847325</v>
      </c>
      <c r="BL65" s="200">
        <f t="shared" si="87"/>
        <v>0</v>
      </c>
      <c r="BM65" s="165">
        <v>1</v>
      </c>
    </row>
    <row r="66" spans="1:65">
      <c r="A66" s="8" t="s">
        <v>28</v>
      </c>
      <c r="B66" s="165">
        <f t="shared" si="38"/>
        <v>0.61904761904761907</v>
      </c>
      <c r="C66" s="165">
        <f t="shared" si="39"/>
        <v>0</v>
      </c>
      <c r="D66" s="165">
        <f t="shared" si="40"/>
        <v>0.38095238095238093</v>
      </c>
      <c r="E66" s="165">
        <f t="shared" si="41"/>
        <v>1</v>
      </c>
      <c r="F66" s="78"/>
      <c r="G66" s="165">
        <f t="shared" si="42"/>
        <v>1</v>
      </c>
      <c r="H66" s="165">
        <f t="shared" si="43"/>
        <v>0</v>
      </c>
      <c r="I66" s="165">
        <f t="shared" si="44"/>
        <v>0</v>
      </c>
      <c r="J66" s="165">
        <f t="shared" si="45"/>
        <v>1</v>
      </c>
      <c r="K66" s="78"/>
      <c r="L66" s="165">
        <f t="shared" si="46"/>
        <v>0.82499999999999996</v>
      </c>
      <c r="M66" s="165">
        <f t="shared" si="47"/>
        <v>0</v>
      </c>
      <c r="N66" s="165">
        <f t="shared" si="48"/>
        <v>0.17499999999999999</v>
      </c>
      <c r="O66" s="165">
        <f t="shared" si="49"/>
        <v>1</v>
      </c>
      <c r="P66" s="78"/>
      <c r="Q66" s="165">
        <f t="shared" si="50"/>
        <v>0.5357142857142857</v>
      </c>
      <c r="R66" s="165">
        <f t="shared" si="51"/>
        <v>0</v>
      </c>
      <c r="S66" s="165">
        <f t="shared" si="52"/>
        <v>0.4642857142857143</v>
      </c>
      <c r="T66" s="165">
        <f t="shared" si="53"/>
        <v>1</v>
      </c>
      <c r="U66" s="78"/>
      <c r="V66" s="165">
        <f t="shared" si="54"/>
        <v>1</v>
      </c>
      <c r="W66" s="165">
        <f t="shared" si="55"/>
        <v>0</v>
      </c>
      <c r="X66" s="165">
        <f t="shared" si="56"/>
        <v>0</v>
      </c>
      <c r="Y66" s="165">
        <f t="shared" si="57"/>
        <v>1</v>
      </c>
      <c r="Z66" s="78"/>
      <c r="AA66" s="165">
        <f t="shared" si="58"/>
        <v>0.86363636363636365</v>
      </c>
      <c r="AB66" s="165">
        <f t="shared" si="59"/>
        <v>0</v>
      </c>
      <c r="AC66" s="165">
        <f t="shared" si="60"/>
        <v>0.13636363636363635</v>
      </c>
      <c r="AD66" s="165">
        <f t="shared" si="61"/>
        <v>1</v>
      </c>
      <c r="AF66" s="165">
        <f t="shared" si="62"/>
        <v>0.5714285714285714</v>
      </c>
      <c r="AG66" s="165">
        <f t="shared" si="63"/>
        <v>0</v>
      </c>
      <c r="AH66" s="165">
        <f t="shared" si="64"/>
        <v>0.42857142857142855</v>
      </c>
      <c r="AI66" s="165">
        <f t="shared" si="65"/>
        <v>1</v>
      </c>
      <c r="AK66" s="165">
        <f>AK26/AN26</f>
        <v>1</v>
      </c>
      <c r="AL66" s="165">
        <f>AL26/AN26</f>
        <v>0</v>
      </c>
      <c r="AM66" s="165">
        <f>AM26/AN26</f>
        <v>0</v>
      </c>
      <c r="AN66" s="165">
        <f>AN26/AN26</f>
        <v>1</v>
      </c>
      <c r="AP66" s="165">
        <f>AP26/AS26</f>
        <v>0.90476190476190477</v>
      </c>
      <c r="AQ66" s="165">
        <f>AQ26/AS26</f>
        <v>9.5238095238095233E-2</v>
      </c>
      <c r="AR66" s="165">
        <f>AR26/AS26</f>
        <v>0</v>
      </c>
      <c r="AS66" s="165">
        <f>AS26/AS26</f>
        <v>1</v>
      </c>
      <c r="AU66" s="165">
        <f>AU26/AX26</f>
        <v>1</v>
      </c>
      <c r="AV66" s="165">
        <f>AV26/AX26</f>
        <v>0</v>
      </c>
      <c r="AW66" s="165">
        <f>AW26/AX26</f>
        <v>0</v>
      </c>
      <c r="AX66" s="165">
        <f>AX26/AX26</f>
        <v>1</v>
      </c>
      <c r="AZ66" s="165">
        <f>AZ26/BC26</f>
        <v>0.8571428571428571</v>
      </c>
      <c r="BA66" s="165">
        <f>BA26/BC26</f>
        <v>0.14285714285714285</v>
      </c>
      <c r="BB66" s="165">
        <f>BB26/BC26</f>
        <v>0</v>
      </c>
      <c r="BC66" s="165">
        <f>BC26/BC26</f>
        <v>1</v>
      </c>
      <c r="BE66" s="165">
        <f>(BE26/$BH$26)</f>
        <v>1</v>
      </c>
      <c r="BF66" s="165">
        <f>(BF26/$BH$26)</f>
        <v>0</v>
      </c>
      <c r="BG66" s="165">
        <f>(BG26/$BH$26)</f>
        <v>0</v>
      </c>
      <c r="BH66" s="165">
        <f>(BH26/$BH$26)</f>
        <v>1</v>
      </c>
      <c r="BJ66" s="200">
        <f t="shared" si="85"/>
        <v>1</v>
      </c>
      <c r="BK66" s="200">
        <f t="shared" si="86"/>
        <v>0</v>
      </c>
      <c r="BL66" s="200">
        <f t="shared" si="87"/>
        <v>0</v>
      </c>
      <c r="BM66" s="165">
        <v>1</v>
      </c>
    </row>
    <row r="67" spans="1:65">
      <c r="A67" s="8" t="s">
        <v>44</v>
      </c>
      <c r="B67" s="165" t="s">
        <v>30</v>
      </c>
      <c r="C67" s="165" t="s">
        <v>30</v>
      </c>
      <c r="D67" s="165" t="s">
        <v>30</v>
      </c>
      <c r="E67" s="165" t="s">
        <v>30</v>
      </c>
      <c r="F67" s="78"/>
      <c r="G67" s="165" t="s">
        <v>30</v>
      </c>
      <c r="H67" s="165" t="s">
        <v>30</v>
      </c>
      <c r="I67" s="165" t="s">
        <v>30</v>
      </c>
      <c r="J67" s="165" t="s">
        <v>30</v>
      </c>
      <c r="K67" s="78"/>
      <c r="L67" s="165" t="s">
        <v>30</v>
      </c>
      <c r="M67" s="165" t="s">
        <v>30</v>
      </c>
      <c r="N67" s="165" t="s">
        <v>30</v>
      </c>
      <c r="O67" s="165" t="s">
        <v>30</v>
      </c>
      <c r="P67" s="78"/>
      <c r="Q67" s="165" t="s">
        <v>30</v>
      </c>
      <c r="R67" s="165" t="s">
        <v>30</v>
      </c>
      <c r="S67" s="165" t="s">
        <v>30</v>
      </c>
      <c r="T67" s="165" t="s">
        <v>30</v>
      </c>
      <c r="U67" s="78"/>
      <c r="V67" s="165" t="s">
        <v>30</v>
      </c>
      <c r="W67" s="165" t="s">
        <v>30</v>
      </c>
      <c r="X67" s="165" t="s">
        <v>30</v>
      </c>
      <c r="Y67" s="165" t="s">
        <v>30</v>
      </c>
      <c r="Z67" s="78"/>
      <c r="AA67" s="165" t="s">
        <v>30</v>
      </c>
      <c r="AB67" s="165" t="s">
        <v>30</v>
      </c>
      <c r="AC67" s="165" t="s">
        <v>30</v>
      </c>
      <c r="AD67" s="165" t="s">
        <v>30</v>
      </c>
      <c r="AF67" s="165" t="s">
        <v>30</v>
      </c>
      <c r="AG67" s="165" t="s">
        <v>30</v>
      </c>
      <c r="AH67" s="165" t="s">
        <v>30</v>
      </c>
      <c r="AI67" s="165" t="s">
        <v>30</v>
      </c>
      <c r="AK67" s="165" t="s">
        <v>30</v>
      </c>
      <c r="AL67" s="165" t="s">
        <v>30</v>
      </c>
      <c r="AM67" s="165" t="s">
        <v>30</v>
      </c>
      <c r="AN67" s="168" t="s">
        <v>30</v>
      </c>
      <c r="AP67" s="165" t="s">
        <v>30</v>
      </c>
      <c r="AQ67" s="165" t="s">
        <v>30</v>
      </c>
      <c r="AR67" s="165" t="s">
        <v>30</v>
      </c>
      <c r="AS67" s="168" t="s">
        <v>30</v>
      </c>
      <c r="AU67" s="165" t="s">
        <v>30</v>
      </c>
      <c r="AV67" s="165" t="s">
        <v>30</v>
      </c>
      <c r="AW67" s="165" t="s">
        <v>30</v>
      </c>
      <c r="AX67" s="168" t="s">
        <v>30</v>
      </c>
      <c r="AZ67" s="165" t="s">
        <v>30</v>
      </c>
      <c r="BA67" s="165" t="s">
        <v>30</v>
      </c>
      <c r="BB67" s="165" t="s">
        <v>30</v>
      </c>
      <c r="BC67" s="168" t="s">
        <v>30</v>
      </c>
      <c r="BE67" s="165" t="s">
        <v>30</v>
      </c>
      <c r="BF67" s="165" t="s">
        <v>30</v>
      </c>
      <c r="BG67" s="165" t="s">
        <v>30</v>
      </c>
      <c r="BH67" s="168" t="s">
        <v>30</v>
      </c>
      <c r="BJ67" s="24" t="s">
        <v>30</v>
      </c>
      <c r="BK67" s="24" t="s">
        <v>30</v>
      </c>
      <c r="BL67" s="24" t="s">
        <v>30</v>
      </c>
      <c r="BM67" s="66" t="s">
        <v>30</v>
      </c>
    </row>
    <row r="68" spans="1:65">
      <c r="A68" s="8" t="s">
        <v>43</v>
      </c>
      <c r="B68" s="165" t="s">
        <v>30</v>
      </c>
      <c r="C68" s="165" t="s">
        <v>30</v>
      </c>
      <c r="D68" s="165" t="s">
        <v>30</v>
      </c>
      <c r="E68" s="165" t="s">
        <v>30</v>
      </c>
      <c r="F68" s="78"/>
      <c r="G68" s="165" t="s">
        <v>30</v>
      </c>
      <c r="H68" s="165" t="s">
        <v>30</v>
      </c>
      <c r="I68" s="165" t="s">
        <v>30</v>
      </c>
      <c r="J68" s="165" t="s">
        <v>30</v>
      </c>
      <c r="K68" s="78"/>
      <c r="L68" s="165" t="s">
        <v>30</v>
      </c>
      <c r="M68" s="165" t="s">
        <v>30</v>
      </c>
      <c r="N68" s="165" t="s">
        <v>30</v>
      </c>
      <c r="O68" s="165" t="s">
        <v>30</v>
      </c>
      <c r="P68" s="78"/>
      <c r="Q68" s="165" t="s">
        <v>30</v>
      </c>
      <c r="R68" s="165" t="s">
        <v>30</v>
      </c>
      <c r="S68" s="165" t="s">
        <v>30</v>
      </c>
      <c r="T68" s="165" t="s">
        <v>30</v>
      </c>
      <c r="U68" s="78"/>
      <c r="V68" s="165" t="s">
        <v>30</v>
      </c>
      <c r="W68" s="165" t="s">
        <v>30</v>
      </c>
      <c r="X68" s="165" t="s">
        <v>30</v>
      </c>
      <c r="Y68" s="165" t="s">
        <v>30</v>
      </c>
      <c r="Z68" s="78"/>
      <c r="AA68" s="165" t="s">
        <v>30</v>
      </c>
      <c r="AB68" s="165" t="s">
        <v>30</v>
      </c>
      <c r="AC68" s="165" t="s">
        <v>30</v>
      </c>
      <c r="AD68" s="165" t="s">
        <v>30</v>
      </c>
      <c r="AF68" s="165" t="s">
        <v>30</v>
      </c>
      <c r="AG68" s="165" t="s">
        <v>30</v>
      </c>
      <c r="AH68" s="165" t="s">
        <v>30</v>
      </c>
      <c r="AI68" s="165" t="s">
        <v>30</v>
      </c>
      <c r="AK68" s="165" t="s">
        <v>30</v>
      </c>
      <c r="AL68" s="165" t="s">
        <v>30</v>
      </c>
      <c r="AM68" s="165" t="s">
        <v>30</v>
      </c>
      <c r="AN68" s="168" t="s">
        <v>30</v>
      </c>
      <c r="AP68" s="165" t="s">
        <v>30</v>
      </c>
      <c r="AQ68" s="165" t="s">
        <v>30</v>
      </c>
      <c r="AR68" s="165" t="s">
        <v>30</v>
      </c>
      <c r="AS68" s="168" t="s">
        <v>30</v>
      </c>
      <c r="AU68" s="165" t="s">
        <v>30</v>
      </c>
      <c r="AV68" s="165" t="s">
        <v>30</v>
      </c>
      <c r="AW68" s="165" t="s">
        <v>30</v>
      </c>
      <c r="AX68" s="168" t="s">
        <v>30</v>
      </c>
      <c r="AZ68" s="165" t="s">
        <v>30</v>
      </c>
      <c r="BA68" s="165" t="s">
        <v>30</v>
      </c>
      <c r="BB68" s="165" t="s">
        <v>30</v>
      </c>
      <c r="BC68" s="168" t="s">
        <v>30</v>
      </c>
      <c r="BE68" s="165" t="s">
        <v>30</v>
      </c>
      <c r="BF68" s="165" t="s">
        <v>30</v>
      </c>
      <c r="BG68" s="165" t="s">
        <v>30</v>
      </c>
      <c r="BH68" s="168" t="s">
        <v>30</v>
      </c>
      <c r="BJ68" s="24" t="s">
        <v>30</v>
      </c>
      <c r="BK68" s="24" t="s">
        <v>30</v>
      </c>
      <c r="BL68" s="24" t="s">
        <v>30</v>
      </c>
      <c r="BM68" s="66" t="s">
        <v>30</v>
      </c>
    </row>
    <row r="69" spans="1:65">
      <c r="A69" s="8" t="s">
        <v>47</v>
      </c>
      <c r="B69" s="165" t="s">
        <v>30</v>
      </c>
      <c r="C69" s="165" t="s">
        <v>30</v>
      </c>
      <c r="D69" s="165" t="s">
        <v>30</v>
      </c>
      <c r="E69" s="165" t="s">
        <v>30</v>
      </c>
      <c r="F69" s="78"/>
      <c r="G69" s="165" t="s">
        <v>30</v>
      </c>
      <c r="H69" s="165" t="s">
        <v>30</v>
      </c>
      <c r="I69" s="165" t="s">
        <v>30</v>
      </c>
      <c r="J69" s="165" t="s">
        <v>30</v>
      </c>
      <c r="K69" s="78"/>
      <c r="L69" s="165" t="s">
        <v>30</v>
      </c>
      <c r="M69" s="165" t="s">
        <v>30</v>
      </c>
      <c r="N69" s="165" t="s">
        <v>30</v>
      </c>
      <c r="O69" s="165" t="s">
        <v>30</v>
      </c>
      <c r="P69" s="78"/>
      <c r="Q69" s="165" t="s">
        <v>30</v>
      </c>
      <c r="R69" s="165" t="s">
        <v>30</v>
      </c>
      <c r="S69" s="165" t="s">
        <v>30</v>
      </c>
      <c r="T69" s="165" t="s">
        <v>30</v>
      </c>
      <c r="U69" s="78"/>
      <c r="V69" s="165" t="s">
        <v>30</v>
      </c>
      <c r="W69" s="165" t="s">
        <v>30</v>
      </c>
      <c r="X69" s="165" t="s">
        <v>30</v>
      </c>
      <c r="Y69" s="165" t="s">
        <v>30</v>
      </c>
      <c r="Z69" s="78"/>
      <c r="AA69" s="165" t="s">
        <v>30</v>
      </c>
      <c r="AB69" s="165" t="s">
        <v>30</v>
      </c>
      <c r="AC69" s="165" t="s">
        <v>30</v>
      </c>
      <c r="AD69" s="165" t="s">
        <v>30</v>
      </c>
      <c r="AF69" s="165" t="s">
        <v>30</v>
      </c>
      <c r="AG69" s="165" t="s">
        <v>30</v>
      </c>
      <c r="AH69" s="165" t="s">
        <v>30</v>
      </c>
      <c r="AI69" s="165" t="s">
        <v>30</v>
      </c>
      <c r="AK69" s="165" t="s">
        <v>30</v>
      </c>
      <c r="AL69" s="165" t="s">
        <v>30</v>
      </c>
      <c r="AM69" s="165" t="s">
        <v>30</v>
      </c>
      <c r="AN69" s="168" t="s">
        <v>30</v>
      </c>
      <c r="AP69" s="165" t="s">
        <v>30</v>
      </c>
      <c r="AQ69" s="165" t="s">
        <v>30</v>
      </c>
      <c r="AR69" s="165" t="s">
        <v>30</v>
      </c>
      <c r="AS69" s="168" t="s">
        <v>30</v>
      </c>
      <c r="AU69" s="165" t="s">
        <v>30</v>
      </c>
      <c r="AV69" s="165" t="s">
        <v>30</v>
      </c>
      <c r="AW69" s="165" t="s">
        <v>30</v>
      </c>
      <c r="AX69" s="168" t="s">
        <v>30</v>
      </c>
      <c r="AZ69" s="165" t="s">
        <v>30</v>
      </c>
      <c r="BA69" s="165" t="s">
        <v>30</v>
      </c>
      <c r="BB69" s="165" t="s">
        <v>30</v>
      </c>
      <c r="BC69" s="168" t="s">
        <v>30</v>
      </c>
      <c r="BE69" s="165" t="s">
        <v>30</v>
      </c>
      <c r="BF69" s="165" t="s">
        <v>30</v>
      </c>
      <c r="BG69" s="165" t="s">
        <v>30</v>
      </c>
      <c r="BH69" s="168" t="s">
        <v>30</v>
      </c>
      <c r="BJ69" s="24" t="s">
        <v>30</v>
      </c>
      <c r="BK69" s="24" t="s">
        <v>30</v>
      </c>
      <c r="BL69" s="24" t="s">
        <v>30</v>
      </c>
      <c r="BM69" s="66" t="s">
        <v>30</v>
      </c>
    </row>
    <row r="70" spans="1:65">
      <c r="A70" s="8" t="s">
        <v>48</v>
      </c>
      <c r="B70" s="165" t="s">
        <v>30</v>
      </c>
      <c r="C70" s="165" t="s">
        <v>30</v>
      </c>
      <c r="D70" s="165" t="s">
        <v>30</v>
      </c>
      <c r="E70" s="165" t="s">
        <v>30</v>
      </c>
      <c r="F70" s="78"/>
      <c r="G70" s="165" t="s">
        <v>30</v>
      </c>
      <c r="H70" s="165" t="s">
        <v>30</v>
      </c>
      <c r="I70" s="165" t="s">
        <v>30</v>
      </c>
      <c r="J70" s="165" t="s">
        <v>30</v>
      </c>
      <c r="K70" s="78"/>
      <c r="L70" s="165" t="s">
        <v>30</v>
      </c>
      <c r="M70" s="165" t="s">
        <v>30</v>
      </c>
      <c r="N70" s="165" t="s">
        <v>30</v>
      </c>
      <c r="O70" s="165" t="s">
        <v>30</v>
      </c>
      <c r="P70" s="78"/>
      <c r="Q70" s="165" t="s">
        <v>30</v>
      </c>
      <c r="R70" s="165" t="s">
        <v>30</v>
      </c>
      <c r="S70" s="165" t="s">
        <v>30</v>
      </c>
      <c r="T70" s="165" t="s">
        <v>30</v>
      </c>
      <c r="U70" s="78"/>
      <c r="V70" s="165" t="s">
        <v>30</v>
      </c>
      <c r="W70" s="165" t="s">
        <v>30</v>
      </c>
      <c r="X70" s="165" t="s">
        <v>30</v>
      </c>
      <c r="Y70" s="165" t="s">
        <v>30</v>
      </c>
      <c r="Z70" s="78"/>
      <c r="AA70" s="165" t="s">
        <v>30</v>
      </c>
      <c r="AB70" s="165" t="s">
        <v>30</v>
      </c>
      <c r="AC70" s="165" t="s">
        <v>30</v>
      </c>
      <c r="AD70" s="165" t="s">
        <v>30</v>
      </c>
      <c r="AF70" s="165" t="s">
        <v>30</v>
      </c>
      <c r="AG70" s="165" t="s">
        <v>30</v>
      </c>
      <c r="AH70" s="165" t="s">
        <v>30</v>
      </c>
      <c r="AI70" s="165" t="s">
        <v>30</v>
      </c>
      <c r="AK70" s="165" t="s">
        <v>30</v>
      </c>
      <c r="AL70" s="165" t="s">
        <v>30</v>
      </c>
      <c r="AM70" s="165" t="s">
        <v>30</v>
      </c>
      <c r="AN70" s="168" t="s">
        <v>30</v>
      </c>
      <c r="AP70" s="165" t="s">
        <v>30</v>
      </c>
      <c r="AQ70" s="165" t="s">
        <v>30</v>
      </c>
      <c r="AR70" s="165" t="s">
        <v>30</v>
      </c>
      <c r="AS70" s="168" t="s">
        <v>30</v>
      </c>
      <c r="AU70" s="165" t="s">
        <v>30</v>
      </c>
      <c r="AV70" s="165" t="s">
        <v>30</v>
      </c>
      <c r="AW70" s="165" t="s">
        <v>30</v>
      </c>
      <c r="AX70" s="168" t="s">
        <v>30</v>
      </c>
      <c r="AZ70" s="165" t="s">
        <v>30</v>
      </c>
      <c r="BA70" s="165" t="s">
        <v>30</v>
      </c>
      <c r="BB70" s="165" t="s">
        <v>30</v>
      </c>
      <c r="BC70" s="168" t="s">
        <v>30</v>
      </c>
      <c r="BE70" s="165" t="s">
        <v>30</v>
      </c>
      <c r="BF70" s="165" t="s">
        <v>30</v>
      </c>
      <c r="BG70" s="165" t="s">
        <v>30</v>
      </c>
      <c r="BH70" s="168" t="s">
        <v>30</v>
      </c>
      <c r="BJ70" s="24" t="s">
        <v>30</v>
      </c>
      <c r="BK70" s="24" t="s">
        <v>30</v>
      </c>
      <c r="BL70" s="24" t="s">
        <v>30</v>
      </c>
      <c r="BM70" s="66" t="s">
        <v>30</v>
      </c>
    </row>
    <row r="71" spans="1:65">
      <c r="A71" s="16" t="s">
        <v>36</v>
      </c>
      <c r="B71" s="193">
        <f t="shared" si="38"/>
        <v>1</v>
      </c>
      <c r="C71" s="193">
        <f t="shared" si="39"/>
        <v>0</v>
      </c>
      <c r="D71" s="193">
        <f t="shared" si="40"/>
        <v>0</v>
      </c>
      <c r="E71" s="193">
        <f t="shared" si="41"/>
        <v>1</v>
      </c>
      <c r="F71" s="78"/>
      <c r="G71" s="193">
        <f t="shared" si="42"/>
        <v>1</v>
      </c>
      <c r="H71" s="193">
        <f t="shared" si="43"/>
        <v>0</v>
      </c>
      <c r="I71" s="193">
        <f t="shared" si="44"/>
        <v>0</v>
      </c>
      <c r="J71" s="193">
        <f t="shared" si="45"/>
        <v>1</v>
      </c>
      <c r="K71" s="78"/>
      <c r="L71" s="193">
        <f t="shared" si="46"/>
        <v>1</v>
      </c>
      <c r="M71" s="193">
        <f t="shared" si="47"/>
        <v>0</v>
      </c>
      <c r="N71" s="193">
        <f t="shared" si="48"/>
        <v>0</v>
      </c>
      <c r="O71" s="193">
        <f t="shared" si="49"/>
        <v>1</v>
      </c>
      <c r="P71" s="78"/>
      <c r="Q71" s="193">
        <f t="shared" si="50"/>
        <v>1</v>
      </c>
      <c r="R71" s="193">
        <f t="shared" si="51"/>
        <v>0</v>
      </c>
      <c r="S71" s="193">
        <f t="shared" si="52"/>
        <v>0</v>
      </c>
      <c r="T71" s="193">
        <f t="shared" si="53"/>
        <v>1</v>
      </c>
      <c r="U71" s="78"/>
      <c r="V71" s="193">
        <f t="shared" si="54"/>
        <v>1</v>
      </c>
      <c r="W71" s="193">
        <f t="shared" si="55"/>
        <v>0</v>
      </c>
      <c r="X71" s="193">
        <f t="shared" si="56"/>
        <v>0</v>
      </c>
      <c r="Y71" s="193">
        <f t="shared" si="57"/>
        <v>1</v>
      </c>
      <c r="Z71" s="78"/>
      <c r="AA71" s="193">
        <f t="shared" si="58"/>
        <v>1</v>
      </c>
      <c r="AB71" s="193">
        <f t="shared" si="59"/>
        <v>0</v>
      </c>
      <c r="AC71" s="193">
        <f t="shared" si="60"/>
        <v>0</v>
      </c>
      <c r="AD71" s="193">
        <f t="shared" si="61"/>
        <v>1</v>
      </c>
      <c r="AF71" s="193">
        <f t="shared" si="62"/>
        <v>0.22580645161290322</v>
      </c>
      <c r="AG71" s="193">
        <f t="shared" si="63"/>
        <v>0.77419354838709675</v>
      </c>
      <c r="AH71" s="193">
        <f t="shared" si="64"/>
        <v>0</v>
      </c>
      <c r="AI71" s="193">
        <f t="shared" si="65"/>
        <v>1</v>
      </c>
      <c r="AK71" s="193">
        <f>AK31/AN31</f>
        <v>1</v>
      </c>
      <c r="AL71" s="193">
        <f>AL31/AN31</f>
        <v>0</v>
      </c>
      <c r="AM71" s="193">
        <f>AM31/AN31</f>
        <v>0</v>
      </c>
      <c r="AN71" s="193">
        <f>AN31/AN31</f>
        <v>1</v>
      </c>
      <c r="AP71" s="193">
        <f>AP31/AS31</f>
        <v>0.91666666666666663</v>
      </c>
      <c r="AQ71" s="193">
        <f>AQ31/AS31</f>
        <v>8.3333333333333329E-2</v>
      </c>
      <c r="AR71" s="193">
        <f>AR31/AS31</f>
        <v>0</v>
      </c>
      <c r="AS71" s="193">
        <f>AS31/AS31</f>
        <v>1</v>
      </c>
      <c r="AU71" s="193">
        <f>AU31/AX31</f>
        <v>1</v>
      </c>
      <c r="AV71" s="193">
        <f>AV31/AX31</f>
        <v>0</v>
      </c>
      <c r="AW71" s="193">
        <f>AW31/AX31</f>
        <v>0</v>
      </c>
      <c r="AX71" s="193">
        <f>AX31/AX31</f>
        <v>1</v>
      </c>
      <c r="AZ71" s="193">
        <f>AZ31/BC31</f>
        <v>0.94117647058823528</v>
      </c>
      <c r="BA71" s="193">
        <f>BA31/BC31</f>
        <v>5.8823529411764705E-2</v>
      </c>
      <c r="BB71" s="193">
        <f>BB31/BC31</f>
        <v>0</v>
      </c>
      <c r="BC71" s="193">
        <f>BC31/BC31</f>
        <v>1</v>
      </c>
      <c r="BE71" s="193">
        <f>BE31/BH31</f>
        <v>0.93333333333333335</v>
      </c>
      <c r="BF71" s="193">
        <f>BF31/BH31</f>
        <v>6.6666666666666666E-2</v>
      </c>
      <c r="BG71" s="193">
        <f>BG31/BH31</f>
        <v>0</v>
      </c>
      <c r="BH71" s="193">
        <f>BH31/BH31</f>
        <v>1</v>
      </c>
      <c r="BJ71" s="193">
        <f>BJ31/$BM$31</f>
        <v>0.33333333333333331</v>
      </c>
      <c r="BK71" s="193">
        <f t="shared" ref="BK71:BM71" si="88">BK31/$BM$31</f>
        <v>0</v>
      </c>
      <c r="BL71" s="193">
        <f t="shared" si="88"/>
        <v>0.66666666666666663</v>
      </c>
      <c r="BM71" s="193">
        <f t="shared" si="88"/>
        <v>1</v>
      </c>
    </row>
    <row r="72" spans="1:65">
      <c r="A72" s="8" t="s">
        <v>29</v>
      </c>
      <c r="B72" s="165">
        <v>0</v>
      </c>
      <c r="C72" s="165">
        <v>0</v>
      </c>
      <c r="D72" s="165">
        <v>0</v>
      </c>
      <c r="E72" s="165">
        <v>0</v>
      </c>
      <c r="F72" s="78"/>
      <c r="G72" s="165">
        <f t="shared" ref="G72:G77" si="89">(G32/J32)</f>
        <v>1</v>
      </c>
      <c r="H72" s="165">
        <v>0</v>
      </c>
      <c r="I72" s="165">
        <f t="shared" ref="I72:I77" si="90">(I32/L32)</f>
        <v>0</v>
      </c>
      <c r="J72" s="165">
        <v>1</v>
      </c>
      <c r="K72" s="78"/>
      <c r="L72" s="165">
        <f>(L32/$O$32)</f>
        <v>1</v>
      </c>
      <c r="M72" s="165">
        <v>0</v>
      </c>
      <c r="N72" s="165">
        <v>0</v>
      </c>
      <c r="O72" s="165">
        <v>1</v>
      </c>
      <c r="P72" s="78"/>
      <c r="Q72" s="165">
        <f>(Q32/$T$32)</f>
        <v>1</v>
      </c>
      <c r="R72" s="165">
        <v>0</v>
      </c>
      <c r="S72" s="165">
        <v>0</v>
      </c>
      <c r="T72" s="165">
        <v>1</v>
      </c>
      <c r="U72" s="78"/>
      <c r="V72" s="165">
        <f>(V32/$Y$32)</f>
        <v>1</v>
      </c>
      <c r="W72" s="165">
        <v>0</v>
      </c>
      <c r="X72" s="165">
        <v>0</v>
      </c>
      <c r="Y72" s="165">
        <v>1</v>
      </c>
      <c r="Z72" s="78"/>
      <c r="AA72" s="165">
        <v>1</v>
      </c>
      <c r="AB72" s="165">
        <v>0</v>
      </c>
      <c r="AC72" s="165">
        <v>0</v>
      </c>
      <c r="AD72" s="165">
        <v>1</v>
      </c>
      <c r="AF72" s="165">
        <f>(AF32/$AI$32)</f>
        <v>1</v>
      </c>
      <c r="AG72" s="165">
        <f>(AG32/$AI$32)</f>
        <v>0</v>
      </c>
      <c r="AH72" s="165">
        <f>(AH32/$AI$32)</f>
        <v>0</v>
      </c>
      <c r="AI72" s="165">
        <f>(AI32/$AI$32)</f>
        <v>1</v>
      </c>
      <c r="AK72" s="165">
        <v>1</v>
      </c>
      <c r="AL72" s="165">
        <v>0</v>
      </c>
      <c r="AM72" s="165">
        <v>0</v>
      </c>
      <c r="AN72" s="165">
        <v>1</v>
      </c>
      <c r="AP72" s="165">
        <f>(AP32/$AS$32)</f>
        <v>1</v>
      </c>
      <c r="AQ72" s="165">
        <f>(AQ32/$AS$32)</f>
        <v>0</v>
      </c>
      <c r="AR72" s="165">
        <f>(AR32/$AS$32)</f>
        <v>0</v>
      </c>
      <c r="AS72" s="165">
        <f>(AS32/$AS$32)</f>
        <v>1</v>
      </c>
      <c r="AU72" s="165">
        <v>1</v>
      </c>
      <c r="AV72" s="165">
        <v>0</v>
      </c>
      <c r="AW72" s="165">
        <v>0</v>
      </c>
      <c r="AX72" s="165">
        <v>1</v>
      </c>
      <c r="AZ72" s="165">
        <f>(AZ32/$BC$32)</f>
        <v>0.8</v>
      </c>
      <c r="BA72" s="165">
        <f>(BA32/$BC$32)</f>
        <v>0.2</v>
      </c>
      <c r="BB72" s="165">
        <f>(BB32/$BC$32)</f>
        <v>0</v>
      </c>
      <c r="BC72" s="165">
        <f>(BC32/$BC$32)</f>
        <v>1</v>
      </c>
      <c r="BE72" s="165">
        <f>(BE32/$BH$32)</f>
        <v>1</v>
      </c>
      <c r="BF72" s="165">
        <f>(BF32/$BH$32)</f>
        <v>0</v>
      </c>
      <c r="BG72" s="165">
        <f>(BG32/$BH$32)</f>
        <v>0</v>
      </c>
      <c r="BH72" s="165">
        <f>(BH32/$BH$32)</f>
        <v>1</v>
      </c>
      <c r="BJ72" s="165">
        <f>BJ32/BM32</f>
        <v>1</v>
      </c>
      <c r="BK72" s="165">
        <f>BK32/BM32</f>
        <v>0</v>
      </c>
      <c r="BL72" s="165">
        <f>BL32/BM32</f>
        <v>0</v>
      </c>
      <c r="BM72" s="165">
        <v>1</v>
      </c>
    </row>
    <row r="73" spans="1:65">
      <c r="A73" s="8" t="s">
        <v>31</v>
      </c>
      <c r="B73" s="165">
        <f>(B33/$E$33)</f>
        <v>1</v>
      </c>
      <c r="C73" s="165">
        <f>(C33/$E$33)</f>
        <v>0</v>
      </c>
      <c r="D73" s="165">
        <f>(D33/$E$33)</f>
        <v>0</v>
      </c>
      <c r="E73" s="165">
        <f>(E33/$E$33)</f>
        <v>1</v>
      </c>
      <c r="F73" s="78"/>
      <c r="G73" s="165">
        <f t="shared" si="89"/>
        <v>1</v>
      </c>
      <c r="H73" s="165">
        <v>0</v>
      </c>
      <c r="I73" s="165">
        <f t="shared" si="90"/>
        <v>0</v>
      </c>
      <c r="J73" s="165">
        <v>1</v>
      </c>
      <c r="K73" s="78"/>
      <c r="L73" s="165">
        <f>(L33/$O$33)</f>
        <v>1</v>
      </c>
      <c r="M73" s="165">
        <v>0</v>
      </c>
      <c r="N73" s="165">
        <v>0</v>
      </c>
      <c r="O73" s="165">
        <v>1</v>
      </c>
      <c r="P73" s="78"/>
      <c r="Q73" s="165">
        <f>(Q33/$T$33)</f>
        <v>1</v>
      </c>
      <c r="R73" s="165">
        <v>0</v>
      </c>
      <c r="S73" s="165">
        <v>0</v>
      </c>
      <c r="T73" s="165">
        <v>1</v>
      </c>
      <c r="U73" s="78"/>
      <c r="V73" s="165">
        <f>(V33/$Y$33)</f>
        <v>1</v>
      </c>
      <c r="W73" s="165">
        <v>0</v>
      </c>
      <c r="X73" s="165">
        <v>0</v>
      </c>
      <c r="Y73" s="165">
        <v>1</v>
      </c>
      <c r="Z73" s="78"/>
      <c r="AA73" s="165">
        <v>1</v>
      </c>
      <c r="AB73" s="165">
        <v>0</v>
      </c>
      <c r="AC73" s="165">
        <v>0</v>
      </c>
      <c r="AD73" s="165">
        <v>1</v>
      </c>
      <c r="AF73" s="165">
        <f>(AF33/$AI$33)</f>
        <v>1</v>
      </c>
      <c r="AG73" s="165">
        <f>(AG33/$AI$33)</f>
        <v>0</v>
      </c>
      <c r="AH73" s="165">
        <f>(AH33/$AI$33)</f>
        <v>0</v>
      </c>
      <c r="AI73" s="165">
        <f>(AI33/$AI$33)</f>
        <v>1</v>
      </c>
      <c r="AK73" s="165">
        <v>1</v>
      </c>
      <c r="AL73" s="165">
        <v>0</v>
      </c>
      <c r="AM73" s="165">
        <v>0</v>
      </c>
      <c r="AN73" s="165">
        <v>1</v>
      </c>
      <c r="AP73" s="165">
        <v>0</v>
      </c>
      <c r="AQ73" s="165">
        <v>0</v>
      </c>
      <c r="AR73" s="165">
        <v>0</v>
      </c>
      <c r="AS73" s="165">
        <v>0</v>
      </c>
      <c r="AU73" s="165">
        <v>1</v>
      </c>
      <c r="AV73" s="165">
        <v>0</v>
      </c>
      <c r="AW73" s="165">
        <v>0</v>
      </c>
      <c r="AX73" s="165">
        <v>1</v>
      </c>
      <c r="AZ73" s="165">
        <f>(AZ33/$BC$33)</f>
        <v>1</v>
      </c>
      <c r="BA73" s="165">
        <f>(BA33/$BC$33)</f>
        <v>0</v>
      </c>
      <c r="BB73" s="165">
        <f>(BB33/$BC$33)</f>
        <v>0</v>
      </c>
      <c r="BC73" s="165">
        <f>(BC33/$BC$33)</f>
        <v>1</v>
      </c>
      <c r="BE73" s="165">
        <f>(BE33/$BH$33)</f>
        <v>1</v>
      </c>
      <c r="BF73" s="165">
        <f>(BF33/$BH$33)</f>
        <v>0</v>
      </c>
      <c r="BG73" s="165">
        <f>(BG33/$BH$33)</f>
        <v>0</v>
      </c>
      <c r="BH73" s="165">
        <f>(BH33/$BH$33)</f>
        <v>1</v>
      </c>
      <c r="BJ73" s="165">
        <f>(BJ33/$BH$33)</f>
        <v>0</v>
      </c>
      <c r="BK73" s="165">
        <f>(BK33/$BH$33)</f>
        <v>0</v>
      </c>
      <c r="BL73" s="165">
        <f>(BL33/$BH$33)</f>
        <v>0</v>
      </c>
      <c r="BM73" s="165">
        <f>(BM33/$BH$33)</f>
        <v>0</v>
      </c>
    </row>
    <row r="74" spans="1:65">
      <c r="A74" s="8" t="s">
        <v>32</v>
      </c>
      <c r="B74" s="165">
        <f>(B34/$E$34)</f>
        <v>1</v>
      </c>
      <c r="C74" s="165">
        <f>(C34/$E$34)</f>
        <v>0</v>
      </c>
      <c r="D74" s="165">
        <f>(D34/$E$34)</f>
        <v>0</v>
      </c>
      <c r="E74" s="165">
        <f>(E34/$E$34)</f>
        <v>1</v>
      </c>
      <c r="F74" s="78"/>
      <c r="G74" s="165">
        <f t="shared" si="89"/>
        <v>1</v>
      </c>
      <c r="H74" s="165">
        <v>0</v>
      </c>
      <c r="I74" s="165">
        <f t="shared" si="90"/>
        <v>0</v>
      </c>
      <c r="J74" s="165">
        <v>1</v>
      </c>
      <c r="K74" s="78"/>
      <c r="L74" s="165">
        <f>(L34/$O$34)</f>
        <v>1</v>
      </c>
      <c r="M74" s="165">
        <v>0</v>
      </c>
      <c r="N74" s="165">
        <v>0</v>
      </c>
      <c r="O74" s="165">
        <v>1</v>
      </c>
      <c r="P74" s="78"/>
      <c r="Q74" s="165">
        <f>(Q34/$T$34)</f>
        <v>1</v>
      </c>
      <c r="R74" s="165">
        <v>0</v>
      </c>
      <c r="S74" s="165">
        <v>0</v>
      </c>
      <c r="T74" s="165">
        <v>1</v>
      </c>
      <c r="U74" s="78"/>
      <c r="V74" s="165">
        <f>(V34/$Y$34)</f>
        <v>1</v>
      </c>
      <c r="W74" s="165">
        <v>0</v>
      </c>
      <c r="X74" s="165">
        <v>0</v>
      </c>
      <c r="Y74" s="165">
        <v>1</v>
      </c>
      <c r="Z74" s="78"/>
      <c r="AA74" s="165">
        <v>1</v>
      </c>
      <c r="AB74" s="165">
        <v>0</v>
      </c>
      <c r="AC74" s="165">
        <v>0</v>
      </c>
      <c r="AD74" s="165">
        <v>1</v>
      </c>
      <c r="AF74" s="165">
        <v>0</v>
      </c>
      <c r="AG74" s="165">
        <v>0</v>
      </c>
      <c r="AH74" s="165">
        <v>0</v>
      </c>
      <c r="AI74" s="165">
        <v>0</v>
      </c>
      <c r="AK74" s="165">
        <v>1</v>
      </c>
      <c r="AL74" s="165">
        <v>0</v>
      </c>
      <c r="AM74" s="165">
        <v>0</v>
      </c>
      <c r="AN74" s="165">
        <v>1</v>
      </c>
      <c r="AP74" s="165">
        <f>(AP34/$AS$34)</f>
        <v>1</v>
      </c>
      <c r="AQ74" s="165">
        <f>(AQ34/$AS$34)</f>
        <v>0</v>
      </c>
      <c r="AR74" s="165">
        <f>(AR34/$AS$34)</f>
        <v>0</v>
      </c>
      <c r="AS74" s="165">
        <f>(AS34/$AS$34)</f>
        <v>1</v>
      </c>
      <c r="AU74" s="165">
        <v>1</v>
      </c>
      <c r="AV74" s="165">
        <v>0</v>
      </c>
      <c r="AW74" s="165">
        <v>0</v>
      </c>
      <c r="AX74" s="165">
        <v>1</v>
      </c>
      <c r="AZ74" s="165">
        <f>(AZ34/$BC$34)</f>
        <v>1</v>
      </c>
      <c r="BA74" s="165">
        <f>(BA34/$BC$34)</f>
        <v>0</v>
      </c>
      <c r="BB74" s="165">
        <f>(BB34/$BC$34)</f>
        <v>0</v>
      </c>
      <c r="BC74" s="165">
        <f>(BC34/$BC$34)</f>
        <v>1</v>
      </c>
      <c r="BE74" s="165">
        <f>(BE34/$BH$34)</f>
        <v>1</v>
      </c>
      <c r="BF74" s="165">
        <f>(BF34/$BH$34)</f>
        <v>0</v>
      </c>
      <c r="BG74" s="165">
        <f>(BG34/$BH$34)</f>
        <v>0</v>
      </c>
      <c r="BH74" s="165">
        <f>(BH34/$BH$34)</f>
        <v>1</v>
      </c>
      <c r="BJ74" s="165">
        <f t="shared" ref="BJ74:BJ77" si="91">BJ34/BM34</f>
        <v>1</v>
      </c>
      <c r="BK74" s="165">
        <f t="shared" ref="BK74:BK77" si="92">BK34/BM34</f>
        <v>0</v>
      </c>
      <c r="BL74" s="165">
        <f t="shared" ref="BL74:BL77" si="93">BL34/BM34</f>
        <v>0</v>
      </c>
      <c r="BM74" s="165">
        <v>1</v>
      </c>
    </row>
    <row r="75" spans="1:65">
      <c r="A75" s="8" t="s">
        <v>33</v>
      </c>
      <c r="B75" s="165">
        <f>(B35/$E$35)</f>
        <v>1</v>
      </c>
      <c r="C75" s="165">
        <f>(C35/$E$35)</f>
        <v>0</v>
      </c>
      <c r="D75" s="165">
        <f>(D35/$E$35)</f>
        <v>0</v>
      </c>
      <c r="E75" s="165">
        <f>(E35/$E$35)</f>
        <v>1</v>
      </c>
      <c r="F75" s="78"/>
      <c r="G75" s="165">
        <f t="shared" si="89"/>
        <v>1</v>
      </c>
      <c r="H75" s="165">
        <v>0</v>
      </c>
      <c r="I75" s="165">
        <f t="shared" si="90"/>
        <v>0</v>
      </c>
      <c r="J75" s="165">
        <v>1</v>
      </c>
      <c r="K75" s="78"/>
      <c r="L75" s="165">
        <f>(L35/$O$35)</f>
        <v>1</v>
      </c>
      <c r="M75" s="165">
        <v>0</v>
      </c>
      <c r="N75" s="165">
        <v>0</v>
      </c>
      <c r="O75" s="165">
        <v>1</v>
      </c>
      <c r="P75" s="78"/>
      <c r="Q75" s="165">
        <f>(Q35/$T$35)</f>
        <v>1</v>
      </c>
      <c r="R75" s="165">
        <v>0</v>
      </c>
      <c r="S75" s="165">
        <v>0</v>
      </c>
      <c r="T75" s="165">
        <v>1</v>
      </c>
      <c r="U75" s="78"/>
      <c r="V75" s="165">
        <f>(V35/$Y$35)</f>
        <v>1</v>
      </c>
      <c r="W75" s="165">
        <v>0</v>
      </c>
      <c r="X75" s="165">
        <v>0</v>
      </c>
      <c r="Y75" s="165">
        <v>1</v>
      </c>
      <c r="Z75" s="78"/>
      <c r="AA75" s="165">
        <v>1</v>
      </c>
      <c r="AB75" s="165">
        <v>0</v>
      </c>
      <c r="AC75" s="165">
        <v>0</v>
      </c>
      <c r="AD75" s="165">
        <v>1</v>
      </c>
      <c r="AF75" s="165">
        <f>(AF35/$AI$35)</f>
        <v>1</v>
      </c>
      <c r="AG75" s="165">
        <f>(AG35/$AI$35)</f>
        <v>0</v>
      </c>
      <c r="AH75" s="165">
        <f>(AH35/$AI$35)</f>
        <v>0</v>
      </c>
      <c r="AI75" s="165">
        <f>(AI35/$AI$35)</f>
        <v>1</v>
      </c>
      <c r="AK75" s="165">
        <v>0</v>
      </c>
      <c r="AL75" s="165">
        <v>0</v>
      </c>
      <c r="AM75" s="165">
        <v>0</v>
      </c>
      <c r="AN75" s="165">
        <v>0</v>
      </c>
      <c r="AP75" s="165">
        <f>(AP35/AS35)</f>
        <v>1</v>
      </c>
      <c r="AQ75" s="165">
        <v>0</v>
      </c>
      <c r="AR75" s="165">
        <f>(AR35/AU35)</f>
        <v>0</v>
      </c>
      <c r="AS75" s="165">
        <v>1</v>
      </c>
      <c r="AU75" s="165">
        <v>1</v>
      </c>
      <c r="AV75" s="165">
        <v>0</v>
      </c>
      <c r="AW75" s="165">
        <v>0</v>
      </c>
      <c r="AX75" s="165">
        <v>1</v>
      </c>
      <c r="AZ75" s="165">
        <f>(AZ35/BC35)</f>
        <v>1</v>
      </c>
      <c r="BA75" s="165">
        <v>0</v>
      </c>
      <c r="BB75" s="165">
        <f>(BB35/BE35)</f>
        <v>0</v>
      </c>
      <c r="BC75" s="165">
        <v>1</v>
      </c>
      <c r="BE75" s="165">
        <f>(BE35/$BH$35)</f>
        <v>1</v>
      </c>
      <c r="BF75" s="165">
        <f>(BF35/$BH$35)</f>
        <v>0</v>
      </c>
      <c r="BG75" s="165">
        <f>(BG35/$BH$35)</f>
        <v>0</v>
      </c>
      <c r="BH75" s="165">
        <f>(BH35/$BH$35)</f>
        <v>1</v>
      </c>
      <c r="BJ75" s="165">
        <f t="shared" si="91"/>
        <v>1</v>
      </c>
      <c r="BK75" s="165">
        <f t="shared" si="92"/>
        <v>0</v>
      </c>
      <c r="BL75" s="165">
        <f t="shared" si="93"/>
        <v>0</v>
      </c>
      <c r="BM75" s="165">
        <v>1</v>
      </c>
    </row>
    <row r="76" spans="1:65">
      <c r="A76" s="8" t="s">
        <v>34</v>
      </c>
      <c r="B76" s="165">
        <f>(B36/$E$36)</f>
        <v>1</v>
      </c>
      <c r="C76" s="165">
        <f>(C36/$E$36)</f>
        <v>0</v>
      </c>
      <c r="D76" s="165">
        <f>(D36/$E$36)</f>
        <v>0</v>
      </c>
      <c r="E76" s="165">
        <f>(E36/$E$36)</f>
        <v>1</v>
      </c>
      <c r="F76" s="78"/>
      <c r="G76" s="165">
        <f t="shared" si="89"/>
        <v>1</v>
      </c>
      <c r="H76" s="165">
        <v>0</v>
      </c>
      <c r="I76" s="165">
        <f t="shared" si="90"/>
        <v>0</v>
      </c>
      <c r="J76" s="165">
        <v>1</v>
      </c>
      <c r="K76" s="78"/>
      <c r="L76" s="165">
        <f>(L36/$O$36)</f>
        <v>1</v>
      </c>
      <c r="M76" s="165">
        <v>0</v>
      </c>
      <c r="N76" s="165">
        <v>0</v>
      </c>
      <c r="O76" s="165">
        <v>1</v>
      </c>
      <c r="P76" s="78"/>
      <c r="Q76" s="165">
        <f>(Q36/$T$36)</f>
        <v>1</v>
      </c>
      <c r="R76" s="165">
        <v>0</v>
      </c>
      <c r="S76" s="165">
        <v>0</v>
      </c>
      <c r="T76" s="165">
        <v>1</v>
      </c>
      <c r="U76" s="78"/>
      <c r="V76" s="165">
        <f>(V36/$Y$36)</f>
        <v>1</v>
      </c>
      <c r="W76" s="165">
        <v>0</v>
      </c>
      <c r="X76" s="165">
        <v>0</v>
      </c>
      <c r="Y76" s="165">
        <v>1</v>
      </c>
      <c r="Z76" s="78"/>
      <c r="AA76" s="165">
        <v>1</v>
      </c>
      <c r="AB76" s="165">
        <v>0</v>
      </c>
      <c r="AC76" s="165">
        <v>0</v>
      </c>
      <c r="AD76" s="165">
        <v>1</v>
      </c>
      <c r="AF76" s="165">
        <f>(AF36/AI36)</f>
        <v>1</v>
      </c>
      <c r="AG76" s="165">
        <v>0</v>
      </c>
      <c r="AH76" s="165">
        <f>(AH36/AK36)</f>
        <v>0</v>
      </c>
      <c r="AI76" s="165">
        <v>0</v>
      </c>
      <c r="AK76" s="165">
        <v>1</v>
      </c>
      <c r="AL76" s="165">
        <v>0</v>
      </c>
      <c r="AM76" s="165">
        <v>0</v>
      </c>
      <c r="AN76" s="165">
        <v>1</v>
      </c>
      <c r="AP76" s="165">
        <f>(AP36/$AS$36)</f>
        <v>0.75</v>
      </c>
      <c r="AQ76" s="165">
        <f>(AQ36/$AS$36)</f>
        <v>0.25</v>
      </c>
      <c r="AR76" s="165">
        <f>(AR36/$AS$36)</f>
        <v>0</v>
      </c>
      <c r="AS76" s="165">
        <f>(AS36/$AS$36)</f>
        <v>1</v>
      </c>
      <c r="AU76" s="165">
        <v>1</v>
      </c>
      <c r="AV76" s="165">
        <v>0</v>
      </c>
      <c r="AW76" s="165">
        <v>0</v>
      </c>
      <c r="AX76" s="165">
        <v>1</v>
      </c>
      <c r="AZ76" s="165">
        <f>(AZ36/$BC$36)</f>
        <v>1</v>
      </c>
      <c r="BA76" s="165">
        <f>(BA36/$BC$36)</f>
        <v>0</v>
      </c>
      <c r="BB76" s="165">
        <f>(BB36/$BC$36)</f>
        <v>0</v>
      </c>
      <c r="BC76" s="165">
        <f>(BC36/$BC$36)</f>
        <v>1</v>
      </c>
      <c r="BE76" s="165">
        <f>(BE36/$BH$36)</f>
        <v>0.875</v>
      </c>
      <c r="BF76" s="165">
        <f>(BF36/$BH$36)</f>
        <v>0.125</v>
      </c>
      <c r="BG76" s="165">
        <f>(BG36/$BH$36)</f>
        <v>0</v>
      </c>
      <c r="BH76" s="165">
        <f>(BH36/$BH$36)</f>
        <v>1</v>
      </c>
      <c r="BJ76" s="165">
        <f t="shared" si="91"/>
        <v>1</v>
      </c>
      <c r="BK76" s="165">
        <f t="shared" si="92"/>
        <v>0</v>
      </c>
      <c r="BL76" s="165">
        <f t="shared" si="93"/>
        <v>0</v>
      </c>
      <c r="BM76" s="165">
        <v>1</v>
      </c>
    </row>
    <row r="77" spans="1:65">
      <c r="A77" s="8" t="s">
        <v>35</v>
      </c>
      <c r="B77" s="165">
        <f>(B37/$E$37)</f>
        <v>1</v>
      </c>
      <c r="C77" s="165">
        <f>(C37/$E$37)</f>
        <v>0</v>
      </c>
      <c r="D77" s="165">
        <f>(D37/$E$37)</f>
        <v>0</v>
      </c>
      <c r="E77" s="165">
        <f>(E37/$E$37)</f>
        <v>1</v>
      </c>
      <c r="F77" s="78"/>
      <c r="G77" s="165">
        <f t="shared" si="89"/>
        <v>1</v>
      </c>
      <c r="H77" s="165">
        <v>0</v>
      </c>
      <c r="I77" s="165">
        <f t="shared" si="90"/>
        <v>0</v>
      </c>
      <c r="J77" s="165">
        <v>1</v>
      </c>
      <c r="K77" s="78"/>
      <c r="L77" s="165">
        <f>(L37/$O$37)</f>
        <v>1</v>
      </c>
      <c r="M77" s="165">
        <v>0</v>
      </c>
      <c r="N77" s="165">
        <v>0</v>
      </c>
      <c r="O77" s="165">
        <v>1</v>
      </c>
      <c r="P77" s="78"/>
      <c r="Q77" s="165">
        <f>(Q37/$T$37)</f>
        <v>1</v>
      </c>
      <c r="R77" s="165">
        <v>0</v>
      </c>
      <c r="S77" s="165">
        <v>0</v>
      </c>
      <c r="T77" s="165">
        <v>1</v>
      </c>
      <c r="U77" s="78"/>
      <c r="V77" s="165">
        <v>0</v>
      </c>
      <c r="W77" s="165">
        <v>0</v>
      </c>
      <c r="X77" s="165">
        <v>0</v>
      </c>
      <c r="Y77" s="165">
        <v>0</v>
      </c>
      <c r="Z77" s="78"/>
      <c r="AA77" s="165">
        <v>1</v>
      </c>
      <c r="AB77" s="165">
        <v>0</v>
      </c>
      <c r="AC77" s="165">
        <v>0</v>
      </c>
      <c r="AD77" s="165">
        <v>1</v>
      </c>
      <c r="AF77" s="165">
        <f>(AF37/$AI$37)</f>
        <v>0.04</v>
      </c>
      <c r="AG77" s="165">
        <f>(AG37/$AI$37)</f>
        <v>0.96</v>
      </c>
      <c r="AH77" s="165">
        <f>(AH37/$AI$37)</f>
        <v>0</v>
      </c>
      <c r="AI77" s="165">
        <f>(AI37/$AI$37)</f>
        <v>1</v>
      </c>
      <c r="AK77" s="165">
        <v>1</v>
      </c>
      <c r="AL77" s="165">
        <v>0</v>
      </c>
      <c r="AM77" s="165">
        <v>0</v>
      </c>
      <c r="AN77" s="165">
        <v>1</v>
      </c>
      <c r="AP77" s="165">
        <f>(AP37/$AS$37)</f>
        <v>1</v>
      </c>
      <c r="AQ77" s="165">
        <f>(AQ37/$AS$37)</f>
        <v>0</v>
      </c>
      <c r="AR77" s="165">
        <f>(AR37/$AS$37)</f>
        <v>0</v>
      </c>
      <c r="AS77" s="165">
        <f>(AS37/$AS$37)</f>
        <v>1</v>
      </c>
      <c r="AU77" s="165">
        <v>1</v>
      </c>
      <c r="AV77" s="165">
        <v>0</v>
      </c>
      <c r="AW77" s="165">
        <v>0</v>
      </c>
      <c r="AX77" s="165">
        <v>1</v>
      </c>
      <c r="AZ77" s="165">
        <v>0</v>
      </c>
      <c r="BA77" s="165">
        <v>0</v>
      </c>
      <c r="BB77" s="165">
        <v>0</v>
      </c>
      <c r="BC77" s="165">
        <v>0</v>
      </c>
      <c r="BE77" s="165">
        <f>(BE37/$BH$37)</f>
        <v>1</v>
      </c>
      <c r="BF77" s="165">
        <f>(BF37/$BH$37)</f>
        <v>0</v>
      </c>
      <c r="BG77" s="165">
        <f>(BG37/$BH$37)</f>
        <v>0</v>
      </c>
      <c r="BH77" s="165">
        <f>(BH37/$BH$37)</f>
        <v>1</v>
      </c>
      <c r="BJ77" s="165">
        <f t="shared" si="91"/>
        <v>0</v>
      </c>
      <c r="BK77" s="165">
        <f t="shared" si="92"/>
        <v>0</v>
      </c>
      <c r="BL77" s="165">
        <f t="shared" si="93"/>
        <v>1</v>
      </c>
      <c r="BM77" s="165">
        <v>1</v>
      </c>
    </row>
    <row r="78" spans="1:65" ht="24">
      <c r="A78" s="110" t="s">
        <v>38</v>
      </c>
      <c r="B78" s="171" t="s">
        <v>30</v>
      </c>
      <c r="C78" s="171" t="s">
        <v>30</v>
      </c>
      <c r="D78" s="171" t="s">
        <v>30</v>
      </c>
      <c r="E78" s="171" t="s">
        <v>30</v>
      </c>
      <c r="F78" s="78"/>
      <c r="G78" s="171" t="s">
        <v>30</v>
      </c>
      <c r="H78" s="171" t="s">
        <v>30</v>
      </c>
      <c r="I78" s="171" t="s">
        <v>30</v>
      </c>
      <c r="J78" s="171" t="s">
        <v>30</v>
      </c>
      <c r="K78" s="78"/>
      <c r="L78" s="171" t="s">
        <v>30</v>
      </c>
      <c r="M78" s="171" t="s">
        <v>30</v>
      </c>
      <c r="N78" s="171" t="s">
        <v>30</v>
      </c>
      <c r="O78" s="171" t="s">
        <v>30</v>
      </c>
      <c r="P78" s="78"/>
      <c r="Q78" s="171" t="s">
        <v>30</v>
      </c>
      <c r="R78" s="171" t="s">
        <v>30</v>
      </c>
      <c r="S78" s="171" t="s">
        <v>30</v>
      </c>
      <c r="T78" s="171" t="s">
        <v>30</v>
      </c>
      <c r="U78" s="78"/>
      <c r="V78" s="171" t="s">
        <v>30</v>
      </c>
      <c r="W78" s="171" t="s">
        <v>30</v>
      </c>
      <c r="X78" s="171" t="s">
        <v>30</v>
      </c>
      <c r="Y78" s="171" t="s">
        <v>30</v>
      </c>
      <c r="Z78" s="78"/>
      <c r="AA78" s="171" t="s">
        <v>30</v>
      </c>
      <c r="AB78" s="171" t="s">
        <v>30</v>
      </c>
      <c r="AC78" s="171" t="s">
        <v>30</v>
      </c>
      <c r="AD78" s="171" t="s">
        <v>30</v>
      </c>
      <c r="AF78" s="171" t="s">
        <v>30</v>
      </c>
      <c r="AG78" s="171" t="s">
        <v>30</v>
      </c>
      <c r="AH78" s="171" t="s">
        <v>30</v>
      </c>
      <c r="AI78" s="171" t="s">
        <v>30</v>
      </c>
      <c r="AK78" s="171" t="s">
        <v>30</v>
      </c>
      <c r="AL78" s="171" t="s">
        <v>30</v>
      </c>
      <c r="AM78" s="171" t="s">
        <v>30</v>
      </c>
      <c r="AN78" s="171" t="s">
        <v>30</v>
      </c>
      <c r="AP78" s="171" t="s">
        <v>30</v>
      </c>
      <c r="AQ78" s="171" t="s">
        <v>30</v>
      </c>
      <c r="AR78" s="171" t="s">
        <v>30</v>
      </c>
      <c r="AS78" s="171" t="s">
        <v>30</v>
      </c>
      <c r="AU78" s="171" t="s">
        <v>30</v>
      </c>
      <c r="AV78" s="171" t="s">
        <v>30</v>
      </c>
      <c r="AW78" s="171" t="s">
        <v>30</v>
      </c>
      <c r="AX78" s="171" t="s">
        <v>30</v>
      </c>
      <c r="AZ78" s="171" t="s">
        <v>30</v>
      </c>
      <c r="BA78" s="171" t="s">
        <v>30</v>
      </c>
      <c r="BB78" s="171" t="s">
        <v>30</v>
      </c>
      <c r="BC78" s="171" t="s">
        <v>30</v>
      </c>
      <c r="BE78" s="171" t="s">
        <v>30</v>
      </c>
      <c r="BF78" s="171" t="s">
        <v>30</v>
      </c>
      <c r="BG78" s="171" t="s">
        <v>30</v>
      </c>
      <c r="BH78" s="171" t="s">
        <v>30</v>
      </c>
      <c r="BJ78" s="171" t="s">
        <v>30</v>
      </c>
      <c r="BK78" s="171" t="s">
        <v>30</v>
      </c>
      <c r="BL78" s="171" t="s">
        <v>30</v>
      </c>
      <c r="BM78" s="171" t="s">
        <v>30</v>
      </c>
    </row>
    <row r="79" spans="1:65" ht="12" customHeight="1">
      <c r="AZ79" s="150"/>
      <c r="BE79" s="150"/>
    </row>
    <row r="80" spans="1:65" s="180" customFormat="1" ht="21" customHeight="1">
      <c r="A80" s="119" t="s">
        <v>52</v>
      </c>
      <c r="B80" s="196">
        <f>B40/E40</f>
        <v>0.56281062553556127</v>
      </c>
      <c r="C80" s="196">
        <f>C40/E40</f>
        <v>0.24335904027420738</v>
      </c>
      <c r="D80" s="196">
        <f>D40/E40</f>
        <v>0.19383033419023135</v>
      </c>
      <c r="E80" s="196">
        <f>SUM(B80:D80)</f>
        <v>1</v>
      </c>
      <c r="F80" s="121"/>
      <c r="G80" s="196">
        <f>G40/J40</f>
        <v>0.56742658423493042</v>
      </c>
      <c r="H80" s="196">
        <f>H40/J40</f>
        <v>0.23203245749613602</v>
      </c>
      <c r="I80" s="196">
        <f>I40/J40</f>
        <v>0.20054095826893353</v>
      </c>
      <c r="J80" s="196">
        <f>SUM(G80:I80)</f>
        <v>1</v>
      </c>
      <c r="K80" s="121"/>
      <c r="L80" s="196">
        <f>L40/O40</f>
        <v>0.53936411809235429</v>
      </c>
      <c r="M80" s="196">
        <f>M40/O40</f>
        <v>0.32059046177138534</v>
      </c>
      <c r="N80" s="196">
        <f>N40/O40</f>
        <v>0.1400454201362604</v>
      </c>
      <c r="O80" s="196">
        <f>SUM(L80:N80)</f>
        <v>1</v>
      </c>
      <c r="P80" s="121"/>
      <c r="Q80" s="196">
        <f>Q40/T40</f>
        <v>0.52281473336998352</v>
      </c>
      <c r="R80" s="196">
        <f>R40/T40</f>
        <v>0.26461425691772034</v>
      </c>
      <c r="S80" s="196">
        <f>S40/T40</f>
        <v>0.21257100971229614</v>
      </c>
      <c r="T80" s="196">
        <f>SUM(Q80:S80)</f>
        <v>1</v>
      </c>
      <c r="U80" s="121"/>
      <c r="V80" s="196">
        <f>V40/Y40</f>
        <v>0.48213313985126066</v>
      </c>
      <c r="W80" s="196">
        <f>W40/Y40</f>
        <v>0.27933974242699072</v>
      </c>
      <c r="X80" s="196">
        <f>X40/Y40</f>
        <v>0.23852711772174859</v>
      </c>
      <c r="Y80" s="196">
        <f>SUM(V80:X80)</f>
        <v>1</v>
      </c>
      <c r="Z80" s="121"/>
      <c r="AA80" s="196">
        <f>AA40/AD40</f>
        <v>0.52281473336998352</v>
      </c>
      <c r="AB80" s="196">
        <f>AB40/AD40</f>
        <v>0.26461425691772034</v>
      </c>
      <c r="AC80" s="196">
        <f>AC40/AD40</f>
        <v>0.21257100971229614</v>
      </c>
      <c r="AD80" s="196">
        <f>SUM(AA80:AC80)</f>
        <v>1</v>
      </c>
      <c r="AE80" s="179"/>
      <c r="AF80" s="196">
        <f>AF40/AI40</f>
        <v>0.47640036730945823</v>
      </c>
      <c r="AG80" s="196">
        <f>AG40/AI40</f>
        <v>0.15886134067952251</v>
      </c>
      <c r="AH80" s="196">
        <f>AH40/AI40</f>
        <v>0.36473829201101926</v>
      </c>
      <c r="AI80" s="196">
        <f>SUM(AF80:AH80)</f>
        <v>1</v>
      </c>
      <c r="AJ80" s="179"/>
      <c r="AK80" s="196">
        <f>AK40/AN40</f>
        <v>0.33915211970074816</v>
      </c>
      <c r="AL80" s="196">
        <f>AL40/AN40</f>
        <v>0.25857231920199503</v>
      </c>
      <c r="AM80" s="196">
        <f>AM40/AN40</f>
        <v>0.40227556109725687</v>
      </c>
      <c r="AN80" s="196">
        <f>SUM(AK80:AM80)</f>
        <v>1</v>
      </c>
      <c r="AO80" s="179"/>
      <c r="AP80" s="196">
        <f>AP40/AS40</f>
        <v>0.34337606837606838</v>
      </c>
      <c r="AQ80" s="196">
        <f>AQ40/AS40</f>
        <v>0.34145299145299146</v>
      </c>
      <c r="AR80" s="196">
        <f>AR40/AS40</f>
        <v>0.31517094017094016</v>
      </c>
      <c r="AS80" s="196">
        <f>SUM(AP80:AR80)</f>
        <v>1</v>
      </c>
      <c r="AU80" s="196">
        <f>AU40/AX40</f>
        <v>0.36682400539447069</v>
      </c>
      <c r="AV80" s="196">
        <f>AV40/AX40</f>
        <v>0.36929647111710495</v>
      </c>
      <c r="AW80" s="196">
        <f>AW40/AX40</f>
        <v>0.26387952348842436</v>
      </c>
      <c r="AX80" s="196">
        <f>SUM(AU80:AW80)</f>
        <v>1</v>
      </c>
      <c r="AZ80" s="196">
        <f>AZ40/BC40</f>
        <v>0.24366041896361632</v>
      </c>
      <c r="BA80" s="196">
        <f>BA40/BC40</f>
        <v>0.57074604924660055</v>
      </c>
      <c r="BB80" s="196">
        <f>BB40/BC40</f>
        <v>0.18559353178978316</v>
      </c>
      <c r="BC80" s="196">
        <f>SUM(AZ80:BB80)</f>
        <v>1</v>
      </c>
      <c r="BE80" s="196">
        <f>BE40/BH40</f>
        <v>0.32207301720520354</v>
      </c>
      <c r="BF80" s="196">
        <f>BF40/BH40</f>
        <v>0.58581619806966012</v>
      </c>
      <c r="BG80" s="196">
        <f>BG40/BH40</f>
        <v>9.2110784725136383E-2</v>
      </c>
      <c r="BH80" s="196">
        <f>SUM(BE80:BG80)</f>
        <v>1</v>
      </c>
      <c r="BJ80" s="196"/>
      <c r="BK80" s="196"/>
      <c r="BL80" s="196"/>
      <c r="BM80" s="196"/>
    </row>
    <row r="81" spans="1:35" s="6" customFormat="1" ht="15" customHeight="1">
      <c r="A81" s="224" t="s">
        <v>71</v>
      </c>
      <c r="B81" s="225"/>
      <c r="C81" s="225"/>
      <c r="D81" s="225"/>
      <c r="E81" s="225"/>
      <c r="F81" s="225"/>
      <c r="G81" s="225"/>
      <c r="H81" s="225"/>
      <c r="I81" s="225"/>
      <c r="J81" s="225"/>
      <c r="K81" s="225"/>
      <c r="L81" s="225"/>
      <c r="M81" s="225"/>
      <c r="N81" s="225"/>
      <c r="O81" s="225"/>
      <c r="P81" s="226"/>
      <c r="Q81" s="226"/>
      <c r="R81" s="227"/>
      <c r="S81" s="227"/>
      <c r="T81" s="227"/>
      <c r="U81" s="227"/>
      <c r="V81" s="227"/>
      <c r="W81" s="227"/>
      <c r="X81" s="227"/>
      <c r="Y81" s="227"/>
      <c r="Z81" s="227"/>
      <c r="AA81" s="227"/>
      <c r="AB81" s="227"/>
      <c r="AC81" s="227"/>
      <c r="AD81" s="227"/>
      <c r="AE81" s="227"/>
      <c r="AF81" s="227"/>
      <c r="AG81" s="227"/>
      <c r="AH81" s="227"/>
      <c r="AI81" s="227"/>
    </row>
    <row r="82" spans="1:35" s="6" customFormat="1" ht="10.5" customHeight="1">
      <c r="A82" s="130" t="s">
        <v>69</v>
      </c>
      <c r="B82" s="28"/>
      <c r="C82" s="28"/>
      <c r="D82" s="28"/>
      <c r="E82" s="28"/>
      <c r="F82" s="28"/>
      <c r="G82" s="28"/>
      <c r="H82" s="28"/>
      <c r="I82" s="28"/>
      <c r="J82" s="28"/>
      <c r="K82" s="28"/>
      <c r="L82" s="28"/>
      <c r="M82" s="28"/>
      <c r="N82" s="131"/>
      <c r="O82" s="28"/>
      <c r="P82" s="132"/>
      <c r="Q82" s="133"/>
      <c r="R82" s="134"/>
    </row>
  </sheetData>
  <mergeCells count="32">
    <mergeCell ref="BJ5:BM5"/>
    <mergeCell ref="BJ45:BM45"/>
    <mergeCell ref="BE5:BH5"/>
    <mergeCell ref="A4:AC4"/>
    <mergeCell ref="A5:A6"/>
    <mergeCell ref="B5:E5"/>
    <mergeCell ref="G5:J5"/>
    <mergeCell ref="L5:O5"/>
    <mergeCell ref="Q5:T5"/>
    <mergeCell ref="V5:Y5"/>
    <mergeCell ref="AA5:AD5"/>
    <mergeCell ref="AF5:AI5"/>
    <mergeCell ref="AK5:AN5"/>
    <mergeCell ref="AP5:AS5"/>
    <mergeCell ref="AU5:AX5"/>
    <mergeCell ref="AZ5:BC5"/>
    <mergeCell ref="A81:AI81"/>
    <mergeCell ref="A41:AI41"/>
    <mergeCell ref="A44:AC44"/>
    <mergeCell ref="A45:A46"/>
    <mergeCell ref="B45:E45"/>
    <mergeCell ref="G45:J45"/>
    <mergeCell ref="L45:O45"/>
    <mergeCell ref="Q45:T45"/>
    <mergeCell ref="V45:Y45"/>
    <mergeCell ref="AA45:AD45"/>
    <mergeCell ref="AF45:AI45"/>
    <mergeCell ref="AK45:AN45"/>
    <mergeCell ref="AP45:AS45"/>
    <mergeCell ref="AU45:AX45"/>
    <mergeCell ref="AZ45:BC45"/>
    <mergeCell ref="BE45:BH45"/>
  </mergeCells>
  <hyperlinks>
    <hyperlink ref="A42" r:id="rId1"/>
    <hyperlink ref="A8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Mchantier totales CMQ</vt:lpstr>
      <vt:lpstr>Type construction</vt:lpstr>
      <vt:lpstr>Type marché</vt:lpstr>
      <vt:lpstr>'Mchantier totales CMQ'!Zone_d_impression</vt:lpstr>
    </vt:vector>
  </TitlesOfParts>
  <Company>Ville de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Communauté Métropolitaine de Québec</dc:creator>
  <cp:lastModifiedBy>Richard-Choquette, Éloïse (CMQ-DIR)</cp:lastModifiedBy>
  <cp:lastPrinted>2018-01-25T13:44:19Z</cp:lastPrinted>
  <dcterms:created xsi:type="dcterms:W3CDTF">2010-07-22T14:49:58Z</dcterms:created>
  <dcterms:modified xsi:type="dcterms:W3CDTF">2018-11-24T18:07:27Z</dcterms:modified>
</cp:coreProperties>
</file>