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16000_COMM_AFF_CORPO\16500_Site-medias-sociaux\16510_Site-Internet\Cartes-statistiques\Tableaux_stats\Démograghie\"/>
    </mc:Choice>
  </mc:AlternateContent>
  <bookViews>
    <workbookView xWindow="-5472" yWindow="816" windowWidth="17988" windowHeight="10932"/>
  </bookViews>
  <sheets>
    <sheet name="Estimation population" sheetId="1" r:id="rId1"/>
  </sheets>
  <definedNames>
    <definedName name="_xlnm.Print_Area" localSheetId="0">'Estimation population'!$A$4:$AJ$41</definedName>
  </definedNames>
  <calcPr calcId="152511" concurrentCalc="0"/>
</workbook>
</file>

<file path=xl/calcChain.xml><?xml version="1.0" encoding="utf-8"?>
<calcChain xmlns="http://schemas.openxmlformats.org/spreadsheetml/2006/main">
  <c r="B38" i="1" l="1"/>
  <c r="C38" i="1"/>
  <c r="D38" i="1"/>
  <c r="E38" i="1"/>
  <c r="F38" i="1"/>
  <c r="G38" i="1"/>
  <c r="H38" i="1"/>
  <c r="I38" i="1"/>
  <c r="J38" i="1"/>
  <c r="K38" i="1"/>
  <c r="L38" i="1"/>
  <c r="M38" i="1"/>
  <c r="N38" i="1"/>
  <c r="O38" i="1"/>
  <c r="P38" i="1"/>
  <c r="Q38" i="1"/>
  <c r="R38" i="1"/>
  <c r="S38" i="1"/>
  <c r="T38" i="1"/>
  <c r="U38" i="1"/>
  <c r="V38" i="1"/>
  <c r="W38" i="1"/>
  <c r="X38" i="1"/>
  <c r="B31" i="1"/>
  <c r="C31" i="1"/>
  <c r="D31" i="1"/>
  <c r="E31" i="1"/>
  <c r="F31" i="1"/>
  <c r="G31" i="1"/>
  <c r="H31" i="1"/>
  <c r="I31" i="1"/>
  <c r="J31" i="1"/>
  <c r="K31" i="1"/>
  <c r="L31" i="1"/>
  <c r="M31" i="1"/>
  <c r="N31" i="1"/>
  <c r="O31" i="1"/>
  <c r="P31" i="1"/>
  <c r="Q31" i="1"/>
  <c r="R31" i="1"/>
  <c r="S31" i="1"/>
  <c r="T31" i="1"/>
  <c r="U31" i="1"/>
  <c r="V31" i="1"/>
  <c r="W31" i="1"/>
  <c r="X31" i="1"/>
  <c r="B22" i="1"/>
  <c r="C22" i="1"/>
  <c r="D22" i="1"/>
  <c r="E22" i="1"/>
  <c r="F22" i="1"/>
  <c r="G22" i="1"/>
  <c r="H22" i="1"/>
  <c r="I22" i="1"/>
  <c r="J22" i="1"/>
  <c r="K22" i="1"/>
  <c r="L22" i="1"/>
  <c r="M22" i="1"/>
  <c r="N22" i="1"/>
  <c r="O22" i="1"/>
  <c r="P22" i="1"/>
  <c r="Q22" i="1"/>
  <c r="R22" i="1"/>
  <c r="S22" i="1"/>
  <c r="T22" i="1"/>
  <c r="U22" i="1"/>
  <c r="V22" i="1"/>
  <c r="W22" i="1"/>
  <c r="X22" i="1"/>
  <c r="B7" i="1"/>
  <c r="C7" i="1"/>
  <c r="D7" i="1"/>
  <c r="E7" i="1"/>
  <c r="F7" i="1"/>
  <c r="G7" i="1"/>
  <c r="H7" i="1"/>
  <c r="I7" i="1"/>
  <c r="J7" i="1"/>
  <c r="K7" i="1"/>
  <c r="L7" i="1"/>
  <c r="M7" i="1"/>
  <c r="N7" i="1"/>
  <c r="O7" i="1"/>
  <c r="P7" i="1"/>
  <c r="Q7" i="1"/>
  <c r="R7" i="1"/>
  <c r="S7" i="1"/>
  <c r="T7" i="1"/>
  <c r="U7" i="1"/>
  <c r="V7" i="1"/>
  <c r="W7" i="1"/>
  <c r="X7" i="1"/>
  <c r="B12" i="1"/>
  <c r="C12" i="1"/>
  <c r="D12" i="1"/>
  <c r="E12" i="1"/>
  <c r="F12" i="1"/>
  <c r="G12" i="1"/>
  <c r="H12" i="1"/>
  <c r="I12" i="1"/>
  <c r="J12" i="1"/>
  <c r="K12" i="1"/>
  <c r="L12" i="1"/>
  <c r="M12" i="1"/>
  <c r="N12" i="1"/>
  <c r="O12" i="1"/>
  <c r="P12" i="1"/>
  <c r="Q12" i="1"/>
  <c r="R12" i="1"/>
  <c r="S12" i="1"/>
  <c r="T12" i="1"/>
  <c r="U12" i="1"/>
  <c r="V12" i="1"/>
  <c r="W12" i="1"/>
  <c r="X12" i="1"/>
  <c r="Z32" i="1"/>
  <c r="AA32" i="1"/>
  <c r="AB32" i="1"/>
  <c r="AC32" i="1"/>
  <c r="AD32" i="1"/>
  <c r="Z28" i="1"/>
  <c r="AA28" i="1"/>
  <c r="AB28" i="1"/>
  <c r="AC28" i="1"/>
  <c r="AD28" i="1"/>
  <c r="Z34" i="1"/>
  <c r="AA34" i="1"/>
  <c r="AB34" i="1"/>
  <c r="AC34" i="1"/>
  <c r="AD34" i="1"/>
  <c r="Z19" i="1"/>
  <c r="AA19" i="1"/>
  <c r="AB19" i="1"/>
  <c r="AC19" i="1"/>
  <c r="AD19" i="1"/>
  <c r="Z38" i="1"/>
  <c r="Z8" i="1"/>
  <c r="AA8" i="1"/>
  <c r="AB8" i="1"/>
  <c r="AF40" i="1"/>
  <c r="AB11" i="1"/>
  <c r="AG11" i="1"/>
  <c r="AA9" i="1"/>
  <c r="AG9" i="1"/>
  <c r="AA10" i="1"/>
  <c r="AG10" i="1"/>
  <c r="AG8" i="1"/>
  <c r="AA7" i="1"/>
  <c r="AG7" i="1"/>
  <c r="Z33" i="1"/>
  <c r="AF33" i="1"/>
  <c r="AF34" i="1"/>
  <c r="Z35" i="1"/>
  <c r="AF35" i="1"/>
  <c r="Z36" i="1"/>
  <c r="AF36" i="1"/>
  <c r="Z37" i="1"/>
  <c r="AF37" i="1"/>
  <c r="AF32" i="1"/>
  <c r="Z31" i="1"/>
  <c r="AF31" i="1"/>
  <c r="Z24" i="1"/>
  <c r="AF24" i="1"/>
  <c r="Z25" i="1"/>
  <c r="AF25" i="1"/>
  <c r="Z26" i="1"/>
  <c r="AF26" i="1"/>
  <c r="Z27" i="1"/>
  <c r="AF27" i="1"/>
  <c r="AF28" i="1"/>
  <c r="Z29" i="1"/>
  <c r="AF29" i="1"/>
  <c r="Z30" i="1"/>
  <c r="AF30" i="1"/>
  <c r="Z23" i="1"/>
  <c r="AF23" i="1"/>
  <c r="Z14" i="1"/>
  <c r="AF14" i="1"/>
  <c r="Z15" i="1"/>
  <c r="AF15" i="1"/>
  <c r="Z17" i="1"/>
  <c r="AF17" i="1"/>
  <c r="Z18" i="1"/>
  <c r="AF18" i="1"/>
  <c r="AF19" i="1"/>
  <c r="Z20" i="1"/>
  <c r="AF20" i="1"/>
  <c r="Z21" i="1"/>
  <c r="AF21" i="1"/>
  <c r="Z13" i="1"/>
  <c r="AF13" i="1"/>
  <c r="Z9" i="1"/>
  <c r="AF9" i="1"/>
  <c r="AF8" i="1"/>
  <c r="Z10" i="1"/>
  <c r="AF10" i="1"/>
  <c r="Z11" i="1"/>
  <c r="AF11" i="1"/>
  <c r="Z16" i="1"/>
  <c r="AF16" i="1"/>
  <c r="Z41" i="1"/>
  <c r="AA41" i="1"/>
  <c r="AB41" i="1"/>
  <c r="AC41" i="1"/>
  <c r="AD41" i="1"/>
  <c r="Y40" i="1"/>
  <c r="Z40" i="1"/>
  <c r="AA40" i="1"/>
  <c r="AB40" i="1"/>
  <c r="AC40" i="1"/>
  <c r="AD40" i="1"/>
  <c r="AD8" i="1"/>
  <c r="AD9" i="1"/>
  <c r="AD10" i="1"/>
  <c r="AD11" i="1"/>
  <c r="AD13" i="1"/>
  <c r="AD14" i="1"/>
  <c r="AD15" i="1"/>
  <c r="AD16" i="1"/>
  <c r="AD17" i="1"/>
  <c r="AD18" i="1"/>
  <c r="AD20" i="1"/>
  <c r="AD21" i="1"/>
  <c r="AD23" i="1"/>
  <c r="AD24" i="1"/>
  <c r="AD25" i="1"/>
  <c r="AD26" i="1"/>
  <c r="AD27" i="1"/>
  <c r="AD29" i="1"/>
  <c r="AD30" i="1"/>
  <c r="AD33" i="1"/>
  <c r="AD35" i="1"/>
  <c r="AD36" i="1"/>
  <c r="AD37" i="1"/>
  <c r="AD7" i="1"/>
  <c r="AF41" i="1"/>
  <c r="AJ41" i="1"/>
  <c r="AI41" i="1"/>
  <c r="AH41" i="1"/>
  <c r="AG41" i="1"/>
  <c r="AJ40" i="1"/>
  <c r="AI40" i="1"/>
  <c r="AH40" i="1"/>
  <c r="AG40" i="1"/>
  <c r="AJ8" i="1"/>
  <c r="AJ9" i="1"/>
  <c r="AJ10" i="1"/>
  <c r="AJ11" i="1"/>
  <c r="AJ13" i="1"/>
  <c r="AJ14" i="1"/>
  <c r="AJ15" i="1"/>
  <c r="AJ16" i="1"/>
  <c r="AJ17" i="1"/>
  <c r="AJ18" i="1"/>
  <c r="AJ19" i="1"/>
  <c r="AJ20" i="1"/>
  <c r="AJ21" i="1"/>
  <c r="AJ23" i="1"/>
  <c r="AJ24" i="1"/>
  <c r="AJ25" i="1"/>
  <c r="AJ26" i="1"/>
  <c r="AJ27" i="1"/>
  <c r="AJ28" i="1"/>
  <c r="AJ29" i="1"/>
  <c r="AJ30" i="1"/>
  <c r="AJ32" i="1"/>
  <c r="AJ33" i="1"/>
  <c r="AJ34" i="1"/>
  <c r="AJ35" i="1"/>
  <c r="AJ36" i="1"/>
  <c r="AJ37" i="1"/>
  <c r="AC8" i="1"/>
  <c r="AI8" i="1"/>
  <c r="AC9" i="1"/>
  <c r="AI9" i="1"/>
  <c r="AC10" i="1"/>
  <c r="AI10" i="1"/>
  <c r="AC11" i="1"/>
  <c r="AI11" i="1"/>
  <c r="AC13" i="1"/>
  <c r="AI13" i="1"/>
  <c r="AC14" i="1"/>
  <c r="AI14" i="1"/>
  <c r="AC15" i="1"/>
  <c r="AI15" i="1"/>
  <c r="AC16" i="1"/>
  <c r="AI16" i="1"/>
  <c r="AC17" i="1"/>
  <c r="AI17" i="1"/>
  <c r="AC18" i="1"/>
  <c r="AI18" i="1"/>
  <c r="AI19" i="1"/>
  <c r="AC20" i="1"/>
  <c r="AI20" i="1"/>
  <c r="AC21" i="1"/>
  <c r="AI21" i="1"/>
  <c r="AC23" i="1"/>
  <c r="AI23" i="1"/>
  <c r="AC24" i="1"/>
  <c r="AI24" i="1"/>
  <c r="AC25" i="1"/>
  <c r="AI25" i="1"/>
  <c r="AC26" i="1"/>
  <c r="AI26" i="1"/>
  <c r="AC27" i="1"/>
  <c r="AI27" i="1"/>
  <c r="AI28" i="1"/>
  <c r="AC29" i="1"/>
  <c r="AI29" i="1"/>
  <c r="AC30" i="1"/>
  <c r="AI30" i="1"/>
  <c r="AI32" i="1"/>
  <c r="AC33" i="1"/>
  <c r="AI33" i="1"/>
  <c r="AI34" i="1"/>
  <c r="AC35" i="1"/>
  <c r="AI35" i="1"/>
  <c r="AC36" i="1"/>
  <c r="AI36" i="1"/>
  <c r="AC37" i="1"/>
  <c r="AI37" i="1"/>
  <c r="AH8" i="1"/>
  <c r="AB9" i="1"/>
  <c r="AH9" i="1"/>
  <c r="AB10" i="1"/>
  <c r="AH10" i="1"/>
  <c r="AH11" i="1"/>
  <c r="AB13" i="1"/>
  <c r="AH13" i="1"/>
  <c r="AB14" i="1"/>
  <c r="AH14" i="1"/>
  <c r="AB15" i="1"/>
  <c r="AH15" i="1"/>
  <c r="AB16" i="1"/>
  <c r="AH16" i="1"/>
  <c r="AB17" i="1"/>
  <c r="AH17" i="1"/>
  <c r="AB18" i="1"/>
  <c r="AH18" i="1"/>
  <c r="AH19" i="1"/>
  <c r="AB20" i="1"/>
  <c r="AH20" i="1"/>
  <c r="AB21" i="1"/>
  <c r="AH21" i="1"/>
  <c r="AB23" i="1"/>
  <c r="AH23" i="1"/>
  <c r="AB24" i="1"/>
  <c r="AH24" i="1"/>
  <c r="AB25" i="1"/>
  <c r="AH25" i="1"/>
  <c r="AB26" i="1"/>
  <c r="AH26" i="1"/>
  <c r="AB27" i="1"/>
  <c r="AH27" i="1"/>
  <c r="AH28" i="1"/>
  <c r="AB29" i="1"/>
  <c r="AH29" i="1"/>
  <c r="AB30" i="1"/>
  <c r="AH30" i="1"/>
  <c r="AH32" i="1"/>
  <c r="AB33" i="1"/>
  <c r="AH33" i="1"/>
  <c r="AH34" i="1"/>
  <c r="AB35" i="1"/>
  <c r="AH35" i="1"/>
  <c r="AB36" i="1"/>
  <c r="AH36" i="1"/>
  <c r="AB37" i="1"/>
  <c r="AH37" i="1"/>
  <c r="AA11" i="1"/>
  <c r="AA13" i="1"/>
  <c r="AG13" i="1"/>
  <c r="AA14" i="1"/>
  <c r="AG14" i="1"/>
  <c r="AA15" i="1"/>
  <c r="AG15" i="1"/>
  <c r="AA16" i="1"/>
  <c r="AG16" i="1"/>
  <c r="AA17" i="1"/>
  <c r="AG17" i="1"/>
  <c r="AA18" i="1"/>
  <c r="AG18" i="1"/>
  <c r="AG19" i="1"/>
  <c r="AA20" i="1"/>
  <c r="AG20" i="1"/>
  <c r="AA21" i="1"/>
  <c r="AG21" i="1"/>
  <c r="AA23" i="1"/>
  <c r="AG23" i="1"/>
  <c r="AA24" i="1"/>
  <c r="AG24" i="1"/>
  <c r="AA25" i="1"/>
  <c r="AG25" i="1"/>
  <c r="AA26" i="1"/>
  <c r="AG26" i="1"/>
  <c r="AA27" i="1"/>
  <c r="AG27" i="1"/>
  <c r="AG28" i="1"/>
  <c r="AA29" i="1"/>
  <c r="AG29" i="1"/>
  <c r="AA30" i="1"/>
  <c r="AG30" i="1"/>
  <c r="AG32" i="1"/>
  <c r="AA33" i="1"/>
  <c r="AG33" i="1"/>
  <c r="AG34" i="1"/>
  <c r="AA35" i="1"/>
  <c r="AG35" i="1"/>
  <c r="AA36" i="1"/>
  <c r="AG36" i="1"/>
  <c r="AA37" i="1"/>
  <c r="AG37" i="1"/>
  <c r="Z12" i="1"/>
  <c r="AF12" i="1"/>
  <c r="AD12" i="1"/>
  <c r="Z7" i="1"/>
  <c r="AF7" i="1"/>
  <c r="AD31" i="1"/>
  <c r="AD22" i="1"/>
  <c r="Z22" i="1"/>
  <c r="AF22" i="1"/>
  <c r="AB7" i="1"/>
  <c r="AH7" i="1"/>
  <c r="AC7" i="1"/>
  <c r="AI7" i="1"/>
  <c r="AA12" i="1"/>
  <c r="AG12" i="1"/>
  <c r="AJ12" i="1"/>
  <c r="AB22" i="1"/>
  <c r="AH22" i="1"/>
  <c r="AJ22" i="1"/>
  <c r="AJ7" i="1"/>
  <c r="AB12" i="1"/>
  <c r="AH12" i="1"/>
  <c r="AJ31" i="1"/>
  <c r="AC31" i="1"/>
  <c r="AI31" i="1"/>
  <c r="AA22" i="1"/>
  <c r="AG22" i="1"/>
  <c r="AB31" i="1"/>
  <c r="AH31" i="1"/>
  <c r="AC12" i="1"/>
  <c r="AI12" i="1"/>
  <c r="AA31" i="1"/>
  <c r="AG31" i="1"/>
  <c r="AC22" i="1"/>
  <c r="AI22" i="1"/>
  <c r="AD38" i="1"/>
  <c r="AF38" i="1"/>
  <c r="AJ38" i="1"/>
  <c r="AA38" i="1"/>
  <c r="AG38" i="1"/>
  <c r="AB38" i="1"/>
  <c r="AH38" i="1"/>
  <c r="AC38" i="1"/>
  <c r="AI38" i="1"/>
</calcChain>
</file>

<file path=xl/sharedStrings.xml><?xml version="1.0" encoding="utf-8"?>
<sst xmlns="http://schemas.openxmlformats.org/spreadsheetml/2006/main" count="74" uniqueCount="70">
  <si>
    <t>Municipalités</t>
  </si>
  <si>
    <t>Agglomération de Québec</t>
  </si>
  <si>
    <t>Ville de Lévis</t>
  </si>
  <si>
    <t>MRC de la Jacques-Cartier</t>
  </si>
  <si>
    <t>Fossambault-sur-le-Lac</t>
  </si>
  <si>
    <t>Lac-Beauport</t>
  </si>
  <si>
    <t>Lac-Delage</t>
  </si>
  <si>
    <t>Lac-Saint-Joseph</t>
  </si>
  <si>
    <t>Sainte-Brigitte-de-Laval</t>
  </si>
  <si>
    <t>Sainte-Catherine-de-la-Jacques-Cartier</t>
  </si>
  <si>
    <t>Saint-Gabriel-de-Valcartier</t>
  </si>
  <si>
    <t>Shannon</t>
  </si>
  <si>
    <t>Stoneham-et-Tewkesbury</t>
  </si>
  <si>
    <t>MRC de la Côte-de-Beaupré</t>
  </si>
  <si>
    <t>Beaupré</t>
  </si>
  <si>
    <t>Boischatel</t>
  </si>
  <si>
    <t>Château-Richer</t>
  </si>
  <si>
    <t>L'Ange-Gardien</t>
  </si>
  <si>
    <t>Sainte-Anne-de-Beaupré</t>
  </si>
  <si>
    <t>Saint-Ferréol-les-Neiges</t>
  </si>
  <si>
    <t>Saint-Joachim</t>
  </si>
  <si>
    <t>Saint-Tite-des-Caps</t>
  </si>
  <si>
    <t>MRC de L'Île-d'Orléans</t>
  </si>
  <si>
    <t>Sainte-Famille</t>
  </si>
  <si>
    <t>Sainte-Pétronille</t>
  </si>
  <si>
    <t>Saint-François-de-l'Île-d'Orléans</t>
  </si>
  <si>
    <t>Saint-Jean-de-l'Île-d'Orléans</t>
  </si>
  <si>
    <t>Saint-Laurent-de-l'Île-d'Orléans</t>
  </si>
  <si>
    <t>Saint-Pierre-de-l'Île-d'Orléans</t>
  </si>
  <si>
    <t>Communauté métropolitaine de Québec</t>
  </si>
  <si>
    <t>r  : Donnée révisée.</t>
  </si>
  <si>
    <t>p : Donnée provisoire.</t>
  </si>
  <si>
    <t>Québec</t>
  </si>
  <si>
    <t>L'Ancienne-Lorette</t>
  </si>
  <si>
    <t>Saint-Augustin-de-Desmaures</t>
  </si>
  <si>
    <t>RMR de Québec</t>
  </si>
  <si>
    <t>Le Québec</t>
  </si>
  <si>
    <t>http://www.stat.gouv.qc.ca/statistiques/population-demographie/structure/index.html</t>
  </si>
  <si>
    <t>2013r</t>
  </si>
  <si>
    <t>2014r</t>
  </si>
  <si>
    <t>2015r</t>
  </si>
  <si>
    <t>2011-2016</t>
  </si>
  <si>
    <t>1996-2001</t>
  </si>
  <si>
    <t>2001-2006</t>
  </si>
  <si>
    <t>2006-2011</t>
  </si>
  <si>
    <t>Variation quinquennale (nb)</t>
  </si>
  <si>
    <t>Variation quinquennale (%)</t>
  </si>
  <si>
    <t>Pour plus d'information</t>
  </si>
  <si>
    <t>http://www.stat.gouv.qc.ca/statistiques/population-demographie/structure/methodologie.htm</t>
  </si>
  <si>
    <t>Compilée  par la Communauté métropolitain de de Québec.</t>
  </si>
  <si>
    <t>2016r</t>
  </si>
  <si>
    <t>Estimation de la population totale</t>
  </si>
  <si>
    <t>2002-2017</t>
  </si>
  <si>
    <t>2018p</t>
  </si>
  <si>
    <t>2017r</t>
  </si>
  <si>
    <t>2002-2018</t>
  </si>
  <si>
    <t>2012r</t>
  </si>
  <si>
    <t>2011r</t>
  </si>
  <si>
    <t>2010r</t>
  </si>
  <si>
    <t>2009r</t>
  </si>
  <si>
    <t>2008r</t>
  </si>
  <si>
    <t>2007r</t>
  </si>
  <si>
    <t>2006r</t>
  </si>
  <si>
    <t>2005r</t>
  </si>
  <si>
    <t>2004r</t>
  </si>
  <si>
    <t>2003r</t>
  </si>
  <si>
    <t>2002r</t>
  </si>
  <si>
    <t>2001r</t>
  </si>
  <si>
    <t>Source : © Gouvernement du Québec, Institut de la statistique du Québec, Direction des statistiques sociodémographiques, Municipalités-population totale, 1996-2018.</t>
  </si>
  <si>
    <r>
      <t>Estimation de la population des municipalités du territoire de la Communauté métropolitaine de Québec au 1</t>
    </r>
    <r>
      <rPr>
        <b/>
        <vertAlign val="superscript"/>
        <sz val="9"/>
        <rFont val="Arial"/>
        <family val="2"/>
      </rPr>
      <t xml:space="preserve">er </t>
    </r>
    <r>
      <rPr>
        <b/>
        <sz val="9"/>
        <rFont val="Arial"/>
        <family val="2"/>
      </rPr>
      <t>juillet des années 1996 à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</si>
</sst>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_ * #,##0.00_)\ [$€-1]_ ;_ * \(#,##0.00\)\ [$€-1]_ ;_ * &quot;-&quot;??_)\ [$€-1]_ "/>
    <numFmt numFmtId="166" formatCode="0.0%"/>
  </numFmts>
  <fonts count="32" x14ac:knownFonts="1">
    <font>
      <sz val="12"/>
      <name val="Times New Roman"/>
    </font>
    <font>
      <sz val="12"/>
      <name val="Times New Roman"/>
      <family val="1"/>
    </font>
    <font>
      <sz val="10"/>
      <name val="Arial"/>
      <family val="2"/>
    </font>
    <font>
      <u/>
      <sz val="12"/>
      <color indexed="12"/>
      <name val="Times New Roman"/>
      <family val="1"/>
    </font>
    <font>
      <sz val="8"/>
      <name val="Times New Roman"/>
      <family val="1"/>
    </font>
    <font>
      <sz val="10"/>
      <name val="Arial"/>
      <family val="2"/>
    </font>
    <font>
      <b/>
      <vertAlign val="superscript"/>
      <sz val="9"/>
      <name val="Arial"/>
      <family val="2"/>
    </font>
    <font>
      <b/>
      <sz val="9"/>
      <name val="Arial"/>
      <family val="2"/>
    </font>
    <font>
      <sz val="9"/>
      <name val="Times New Roman"/>
      <family val="1"/>
    </font>
    <font>
      <sz val="9"/>
      <name val="Arial"/>
      <family val="2"/>
    </font>
    <font>
      <sz val="9"/>
      <color indexed="8"/>
      <name val="Arial"/>
      <family val="2"/>
    </font>
    <font>
      <sz val="8"/>
      <name val="Arial"/>
      <family val="2"/>
    </font>
    <font>
      <sz val="8"/>
      <color indexed="8"/>
      <name val="Verdana"/>
      <family val="2"/>
    </font>
    <font>
      <sz val="9"/>
      <color indexed="17"/>
      <name val="Arial"/>
      <family val="2"/>
    </font>
    <font>
      <sz val="10"/>
      <color indexed="8"/>
      <name val="Arial"/>
      <family val="2"/>
    </font>
    <font>
      <sz val="9"/>
      <color indexed="57"/>
      <name val="Arial"/>
      <family val="2"/>
    </font>
    <font>
      <sz val="12"/>
      <name val="Times New Roman"/>
      <family val="1"/>
    </font>
    <font>
      <b/>
      <sz val="9"/>
      <color indexed="8"/>
      <name val="Arial"/>
      <family val="2"/>
    </font>
    <font>
      <u/>
      <sz val="10"/>
      <color indexed="12"/>
      <name val="System"/>
      <family val="2"/>
    </font>
    <font>
      <sz val="10"/>
      <name val="Arial"/>
      <family val="2"/>
    </font>
    <font>
      <u/>
      <sz val="8"/>
      <color indexed="12"/>
      <name val="Arial"/>
      <family val="2"/>
    </font>
    <font>
      <u/>
      <sz val="11"/>
      <color theme="10"/>
      <name val="Arial"/>
      <family val="2"/>
    </font>
    <font>
      <sz val="11"/>
      <color theme="1"/>
      <name val="Arial"/>
      <family val="2"/>
    </font>
    <font>
      <sz val="9"/>
      <color rgb="FF00B050"/>
      <name val="Arial"/>
      <family val="2"/>
    </font>
    <font>
      <sz val="9"/>
      <color theme="1"/>
      <name val="Arial"/>
      <family val="2"/>
    </font>
    <font>
      <sz val="8"/>
      <color theme="1"/>
      <name val="Arial"/>
      <family val="2"/>
    </font>
    <font>
      <sz val="9"/>
      <color rgb="FF0070C0"/>
      <name val="Arial"/>
      <family val="2"/>
    </font>
    <font>
      <sz val="9"/>
      <color rgb="FF0000FF"/>
      <name val="Arial"/>
      <family val="2"/>
    </font>
    <font>
      <sz val="9"/>
      <color rgb="FF000000"/>
      <name val="Arial"/>
      <family val="2"/>
    </font>
    <font>
      <sz val="11"/>
      <color theme="1"/>
      <name val="Calibri"/>
      <family val="2"/>
    </font>
    <font>
      <u/>
      <sz val="8"/>
      <color indexed="12"/>
      <name val="Times New Roman"/>
      <family val="1"/>
    </font>
    <font>
      <b/>
      <sz val="10"/>
      <name val="Arial"/>
      <family val="2"/>
    </font>
  </fonts>
  <fills count="1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C0C0C0"/>
        <bgColor indexed="64"/>
      </patternFill>
    </fill>
    <fill>
      <patternFill patternType="solid">
        <fgColor rgb="FF99CCFF"/>
        <bgColor indexed="64"/>
      </patternFill>
    </fill>
    <fill>
      <patternFill patternType="solid">
        <fgColor rgb="FFFFCC99"/>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rgb="FFCC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5">
    <xf numFmtId="0" fontId="0" fillId="0" borderId="0"/>
    <xf numFmtId="165" fontId="2" fillId="0" borderId="0" applyFont="0" applyFill="0" applyBorder="0" applyAlignment="0" applyProtection="0"/>
    <xf numFmtId="0" fontId="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1" fillId="0" borderId="0" applyNumberFormat="0" applyFill="0" applyBorder="0" applyAlignment="0" applyProtection="0"/>
    <xf numFmtId="0" fontId="2" fillId="0" borderId="0"/>
    <xf numFmtId="0" fontId="16" fillId="0" borderId="0"/>
    <xf numFmtId="0" fontId="19" fillId="0" borderId="0"/>
    <xf numFmtId="0" fontId="22" fillId="0" borderId="0"/>
    <xf numFmtId="0" fontId="14" fillId="0" borderId="0"/>
    <xf numFmtId="9" fontId="1" fillId="0" borderId="0" applyFont="0" applyFill="0" applyBorder="0" applyAlignment="0" applyProtection="0"/>
    <xf numFmtId="9" fontId="16" fillId="0" borderId="0" applyFont="0" applyFill="0" applyBorder="0" applyAlignment="0" applyProtection="0"/>
    <xf numFmtId="9" fontId="22" fillId="0" borderId="0" applyFont="0" applyFill="0" applyBorder="0" applyAlignment="0" applyProtection="0"/>
    <xf numFmtId="0" fontId="29" fillId="0" borderId="0"/>
  </cellStyleXfs>
  <cellXfs count="130">
    <xf numFmtId="0" fontId="0" fillId="0" borderId="0" xfId="0"/>
    <xf numFmtId="0" fontId="5" fillId="0" borderId="0" xfId="0" applyFont="1" applyAlignment="1">
      <alignment horizontal="left"/>
    </xf>
    <xf numFmtId="0" fontId="5" fillId="0" borderId="0" xfId="0" applyFont="1" applyAlignment="1">
      <alignment horizontal="center"/>
    </xf>
    <xf numFmtId="0" fontId="5" fillId="0" borderId="0" xfId="0" applyFont="1" applyFill="1" applyBorder="1" applyAlignment="1">
      <alignment horizontal="center"/>
    </xf>
    <xf numFmtId="0" fontId="0" fillId="0" borderId="0" xfId="0" applyFill="1" applyBorder="1"/>
    <xf numFmtId="0" fontId="7" fillId="0" borderId="1" xfId="0" applyFont="1" applyFill="1" applyBorder="1" applyAlignment="1">
      <alignment horizontal="center"/>
    </xf>
    <xf numFmtId="0" fontId="9" fillId="0" borderId="0" xfId="0" applyFont="1" applyFill="1" applyBorder="1" applyAlignment="1">
      <alignment horizontal="center"/>
    </xf>
    <xf numFmtId="0" fontId="5" fillId="0" borderId="0" xfId="0" applyFont="1" applyFill="1" applyBorder="1"/>
    <xf numFmtId="0" fontId="5" fillId="0" borderId="0" xfId="0" applyFont="1" applyFill="1"/>
    <xf numFmtId="0" fontId="10" fillId="0" borderId="1" xfId="0" applyFont="1" applyFill="1" applyBorder="1" applyAlignment="1">
      <alignment horizontal="left" vertical="center" wrapText="1"/>
    </xf>
    <xf numFmtId="3" fontId="9" fillId="0" borderId="1" xfId="0" applyNumberFormat="1" applyFont="1" applyFill="1" applyBorder="1" applyAlignment="1">
      <alignment horizontal="center" vertical="center"/>
    </xf>
    <xf numFmtId="0" fontId="0" fillId="0" borderId="0" xfId="0" applyFill="1"/>
    <xf numFmtId="0" fontId="10" fillId="0" borderId="1" xfId="0" applyFont="1" applyBorder="1" applyAlignment="1">
      <alignment horizontal="left" vertical="center" wrapText="1"/>
    </xf>
    <xf numFmtId="3" fontId="7" fillId="2" borderId="1" xfId="0" applyNumberFormat="1" applyFont="1" applyFill="1" applyBorder="1" applyAlignment="1">
      <alignment horizontal="left" vertical="center" wrapText="1"/>
    </xf>
    <xf numFmtId="3" fontId="7" fillId="2" borderId="1" xfId="0" applyNumberFormat="1" applyFont="1" applyFill="1" applyBorder="1" applyAlignment="1">
      <alignment horizontal="center" vertical="center"/>
    </xf>
    <xf numFmtId="3" fontId="7" fillId="3" borderId="1" xfId="0" applyNumberFormat="1" applyFont="1" applyFill="1" applyBorder="1" applyAlignment="1">
      <alignment horizontal="left" vertical="center" wrapText="1"/>
    </xf>
    <xf numFmtId="3" fontId="7" fillId="3" borderId="1" xfId="0" applyNumberFormat="1" applyFont="1" applyFill="1" applyBorder="1" applyAlignment="1">
      <alignment horizontal="center" vertical="center"/>
    </xf>
    <xf numFmtId="0" fontId="11" fillId="0" borderId="0" xfId="0" applyFont="1" applyAlignment="1">
      <alignment horizontal="center"/>
    </xf>
    <xf numFmtId="0" fontId="11" fillId="0" borderId="0" xfId="0" applyFont="1"/>
    <xf numFmtId="0" fontId="5" fillId="0" borderId="0" xfId="0" applyFont="1" applyBorder="1" applyAlignment="1">
      <alignment horizontal="center"/>
    </xf>
    <xf numFmtId="0" fontId="7" fillId="0" borderId="0" xfId="0" applyFont="1" applyFill="1" applyBorder="1" applyAlignment="1">
      <alignment horizont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8" fillId="0" borderId="0" xfId="0" applyFont="1" applyFill="1" applyBorder="1" applyAlignment="1">
      <alignment horizontal="center" vertical="center"/>
    </xf>
    <xf numFmtId="0" fontId="11" fillId="0" borderId="0" xfId="0" applyFont="1" applyBorder="1" applyAlignment="1">
      <alignment horizontal="center"/>
    </xf>
    <xf numFmtId="164" fontId="11" fillId="0" borderId="0" xfId="0" applyNumberFormat="1" applyFont="1" applyFill="1" applyBorder="1" applyAlignment="1">
      <alignment horizontal="left"/>
    </xf>
    <xf numFmtId="0" fontId="11" fillId="0" borderId="0" xfId="0" applyFont="1" applyFill="1" applyBorder="1" applyAlignment="1">
      <alignment horizontal="left"/>
    </xf>
    <xf numFmtId="0" fontId="7" fillId="4" borderId="1" xfId="0" applyFont="1" applyFill="1" applyBorder="1" applyAlignment="1">
      <alignment horizontal="left" vertical="center" wrapText="1"/>
    </xf>
    <xf numFmtId="3" fontId="7" fillId="4" borderId="1" xfId="0" applyNumberFormat="1" applyFont="1" applyFill="1" applyBorder="1" applyAlignment="1">
      <alignment horizontal="center" vertical="center"/>
    </xf>
    <xf numFmtId="3" fontId="7" fillId="5" borderId="1" xfId="0" applyNumberFormat="1" applyFont="1" applyFill="1" applyBorder="1" applyAlignment="1">
      <alignment horizontal="left" vertical="center" wrapText="1"/>
    </xf>
    <xf numFmtId="3" fontId="7" fillId="5" borderId="1" xfId="0" applyNumberFormat="1" applyFont="1" applyFill="1" applyBorder="1" applyAlignment="1">
      <alignment horizontal="center" vertical="center"/>
    </xf>
    <xf numFmtId="3" fontId="7" fillId="6" borderId="1" xfId="0" applyNumberFormat="1" applyFont="1" applyFill="1" applyBorder="1" applyAlignment="1">
      <alignment horizontal="center" vertical="center"/>
    </xf>
    <xf numFmtId="0" fontId="7" fillId="6" borderId="1" xfId="0" applyFont="1" applyFill="1" applyBorder="1" applyAlignment="1">
      <alignment horizontal="left" vertical="center" wrapText="1"/>
    </xf>
    <xf numFmtId="3" fontId="12" fillId="7" borderId="0" xfId="0" applyNumberFormat="1" applyFont="1" applyFill="1" applyAlignment="1">
      <alignment horizontal="right"/>
    </xf>
    <xf numFmtId="0" fontId="13" fillId="0" borderId="1" xfId="10" applyFont="1" applyFill="1" applyBorder="1" applyAlignment="1">
      <alignment vertical="center" wrapText="1"/>
    </xf>
    <xf numFmtId="0" fontId="0" fillId="0" borderId="0" xfId="0" applyNumberFormat="1" applyAlignment="1">
      <alignment horizontal="center"/>
    </xf>
    <xf numFmtId="166" fontId="15" fillId="0" borderId="1" xfId="11" applyNumberFormat="1" applyFont="1" applyFill="1" applyBorder="1" applyAlignment="1">
      <alignment horizontal="center" vertical="center"/>
    </xf>
    <xf numFmtId="0" fontId="11" fillId="0" borderId="0" xfId="0" applyFont="1" applyFill="1" applyAlignment="1">
      <alignment horizontal="left"/>
    </xf>
    <xf numFmtId="164" fontId="11" fillId="0" borderId="0" xfId="0" applyNumberFormat="1" applyFont="1" applyFill="1" applyAlignment="1">
      <alignment horizontal="left"/>
    </xf>
    <xf numFmtId="3" fontId="23" fillId="0" borderId="1" xfId="0" applyNumberFormat="1" applyFont="1" applyBorder="1" applyAlignment="1">
      <alignment horizontal="center"/>
    </xf>
    <xf numFmtId="3" fontId="15" fillId="0" borderId="1" xfId="0" applyNumberFormat="1" applyFont="1" applyBorder="1" applyAlignment="1">
      <alignment horizontal="center"/>
    </xf>
    <xf numFmtId="3" fontId="24" fillId="0" borderId="1" xfId="9" applyNumberFormat="1" applyFont="1" applyBorder="1" applyAlignment="1">
      <alignment horizontal="center"/>
    </xf>
    <xf numFmtId="3" fontId="24" fillId="0" borderId="2" xfId="9" applyNumberFormat="1" applyFont="1" applyBorder="1" applyAlignment="1">
      <alignment horizontal="center"/>
    </xf>
    <xf numFmtId="3" fontId="17" fillId="5" borderId="1" xfId="10" applyNumberFormat="1" applyFont="1" applyFill="1" applyBorder="1" applyAlignment="1">
      <alignment horizontal="center" vertical="center" wrapText="1"/>
    </xf>
    <xf numFmtId="3" fontId="9" fillId="0" borderId="1" xfId="9" applyNumberFormat="1" applyFont="1" applyFill="1" applyBorder="1" applyAlignment="1">
      <alignment horizontal="center" vertical="center"/>
    </xf>
    <xf numFmtId="3" fontId="9" fillId="0" borderId="1" xfId="9" applyNumberFormat="1" applyFont="1" applyBorder="1" applyAlignment="1">
      <alignment horizontal="center" vertical="center"/>
    </xf>
    <xf numFmtId="0" fontId="25" fillId="0" borderId="0" xfId="9" applyFont="1" applyAlignment="1">
      <alignment horizontal="center"/>
    </xf>
    <xf numFmtId="3" fontId="23" fillId="0" borderId="1" xfId="9" applyNumberFormat="1" applyFont="1" applyBorder="1" applyAlignment="1">
      <alignment horizontal="center"/>
    </xf>
    <xf numFmtId="3" fontId="26" fillId="0" borderId="1" xfId="9" applyNumberFormat="1" applyFont="1" applyBorder="1" applyAlignment="1">
      <alignment horizontal="center"/>
    </xf>
    <xf numFmtId="3" fontId="9" fillId="0" borderId="1" xfId="7" applyNumberFormat="1" applyFont="1" applyFill="1" applyBorder="1" applyAlignment="1">
      <alignment horizontal="center" vertical="center"/>
    </xf>
    <xf numFmtId="3" fontId="9" fillId="0" borderId="1" xfId="7" applyNumberFormat="1" applyFont="1" applyBorder="1" applyAlignment="1">
      <alignment horizontal="center" vertical="center"/>
    </xf>
    <xf numFmtId="3" fontId="9" fillId="0" borderId="1" xfId="6" applyNumberFormat="1" applyFont="1" applyFill="1" applyBorder="1" applyAlignment="1">
      <alignment horizontal="center"/>
    </xf>
    <xf numFmtId="3" fontId="7" fillId="5" borderId="1" xfId="0" applyNumberFormat="1" applyFont="1" applyFill="1" applyBorder="1" applyAlignment="1">
      <alignment horizontal="center" vertical="center" wrapText="1"/>
    </xf>
    <xf numFmtId="3" fontId="24" fillId="0" borderId="1" xfId="9" applyNumberFormat="1" applyFont="1" applyFill="1" applyBorder="1" applyAlignment="1">
      <alignment horizontal="center"/>
    </xf>
    <xf numFmtId="3" fontId="27" fillId="0" borderId="0" xfId="0" applyNumberFormat="1" applyFont="1" applyAlignment="1">
      <alignment horizontal="center"/>
    </xf>
    <xf numFmtId="166" fontId="27" fillId="0" borderId="0" xfId="11" applyNumberFormat="1" applyFont="1" applyAlignment="1">
      <alignment horizontal="center"/>
    </xf>
    <xf numFmtId="3" fontId="7" fillId="8" borderId="1" xfId="0" applyNumberFormat="1" applyFont="1" applyFill="1" applyBorder="1" applyAlignment="1">
      <alignment horizontal="center" vertical="center"/>
    </xf>
    <xf numFmtId="166" fontId="7" fillId="9" borderId="1" xfId="11" applyNumberFormat="1" applyFont="1" applyFill="1" applyBorder="1" applyAlignment="1">
      <alignment horizontal="center" vertical="center"/>
    </xf>
    <xf numFmtId="3" fontId="7" fillId="9" borderId="1" xfId="0" applyNumberFormat="1" applyFont="1" applyFill="1" applyBorder="1" applyAlignment="1">
      <alignment horizontal="center" vertical="center"/>
    </xf>
    <xf numFmtId="3" fontId="7" fillId="10" borderId="1" xfId="0" applyNumberFormat="1" applyFont="1" applyFill="1" applyBorder="1" applyAlignment="1">
      <alignment horizontal="center" vertical="center"/>
    </xf>
    <xf numFmtId="3" fontId="7" fillId="11" borderId="1" xfId="0" applyNumberFormat="1" applyFont="1" applyFill="1" applyBorder="1" applyAlignment="1">
      <alignment horizontal="center" vertical="center"/>
    </xf>
    <xf numFmtId="3" fontId="7" fillId="12" borderId="1" xfId="0" applyNumberFormat="1" applyFont="1" applyFill="1" applyBorder="1" applyAlignment="1">
      <alignment horizontal="center" vertical="center"/>
    </xf>
    <xf numFmtId="166" fontId="7" fillId="12" borderId="1" xfId="11" applyNumberFormat="1" applyFont="1" applyFill="1" applyBorder="1" applyAlignment="1">
      <alignment horizontal="center" vertical="center"/>
    </xf>
    <xf numFmtId="166" fontId="7" fillId="10" borderId="1" xfId="11" applyNumberFormat="1" applyFont="1" applyFill="1" applyBorder="1" applyAlignment="1">
      <alignment horizontal="center" vertical="center"/>
    </xf>
    <xf numFmtId="166" fontId="7" fillId="11" borderId="1" xfId="11" applyNumberFormat="1" applyFont="1" applyFill="1" applyBorder="1" applyAlignment="1">
      <alignment horizontal="center" vertical="center"/>
    </xf>
    <xf numFmtId="166" fontId="7" fillId="8" borderId="1" xfId="11" applyNumberFormat="1" applyFont="1" applyFill="1" applyBorder="1" applyAlignment="1">
      <alignment horizontal="center" vertical="center"/>
    </xf>
    <xf numFmtId="0" fontId="10" fillId="13" borderId="1" xfId="0" applyFont="1" applyFill="1" applyBorder="1" applyAlignment="1">
      <alignment horizontal="left" vertical="center" wrapText="1"/>
    </xf>
    <xf numFmtId="3" fontId="9" fillId="13" borderId="1" xfId="0" applyNumberFormat="1" applyFont="1" applyFill="1" applyBorder="1" applyAlignment="1">
      <alignment horizontal="center" vertical="center"/>
    </xf>
    <xf numFmtId="3" fontId="24" fillId="13" borderId="1" xfId="9" applyNumberFormat="1" applyFont="1" applyFill="1" applyBorder="1" applyAlignment="1">
      <alignment horizontal="center"/>
    </xf>
    <xf numFmtId="3" fontId="9" fillId="13" borderId="1" xfId="6" applyNumberFormat="1" applyFont="1" applyFill="1" applyBorder="1" applyAlignment="1">
      <alignment horizontal="center"/>
    </xf>
    <xf numFmtId="0" fontId="9" fillId="13" borderId="0" xfId="0" applyFont="1" applyFill="1" applyBorder="1" applyAlignment="1">
      <alignment horizontal="center" vertical="center"/>
    </xf>
    <xf numFmtId="0" fontId="0" fillId="13" borderId="0" xfId="0" applyFill="1"/>
    <xf numFmtId="3" fontId="28" fillId="13" borderId="1" xfId="9" applyNumberFormat="1" applyFont="1" applyFill="1" applyBorder="1" applyAlignment="1">
      <alignment horizontal="center" vertical="center"/>
    </xf>
    <xf numFmtId="0" fontId="2" fillId="0" borderId="0" xfId="0" applyFont="1" applyAlignment="1">
      <alignment horizontal="center"/>
    </xf>
    <xf numFmtId="0" fontId="20" fillId="0" borderId="0" xfId="2" applyFont="1" applyAlignment="1" applyProtection="1">
      <alignment horizontal="left"/>
    </xf>
    <xf numFmtId="0" fontId="2" fillId="0" borderId="0" xfId="0" applyFont="1" applyFill="1" applyAlignment="1">
      <alignment horizontal="center"/>
    </xf>
    <xf numFmtId="166" fontId="7" fillId="0" borderId="1" xfId="11" applyNumberFormat="1" applyFont="1" applyFill="1" applyBorder="1" applyAlignment="1">
      <alignment horizontal="center" vertical="center"/>
    </xf>
    <xf numFmtId="3" fontId="7" fillId="14" borderId="1" xfId="0" applyNumberFormat="1" applyFont="1" applyFill="1" applyBorder="1" applyAlignment="1">
      <alignment horizontal="center" vertical="center"/>
    </xf>
    <xf numFmtId="166" fontId="7" fillId="14" borderId="1" xfId="11" applyNumberFormat="1" applyFont="1" applyFill="1" applyBorder="1" applyAlignment="1">
      <alignment horizontal="center" vertical="center"/>
    </xf>
    <xf numFmtId="0" fontId="11" fillId="0" borderId="0" xfId="0" applyFont="1" applyFill="1"/>
    <xf numFmtId="0" fontId="11" fillId="0" borderId="0" xfId="0" applyFont="1" applyAlignment="1">
      <alignment horizontal="left"/>
    </xf>
    <xf numFmtId="0" fontId="30" fillId="0" borderId="0" xfId="2" applyFont="1" applyAlignment="1" applyProtection="1">
      <alignment vertical="center"/>
    </xf>
    <xf numFmtId="0" fontId="11" fillId="0" borderId="0" xfId="0" applyFont="1" applyAlignment="1"/>
    <xf numFmtId="0" fontId="11" fillId="0" borderId="0" xfId="0" applyFont="1" applyFill="1" applyAlignment="1">
      <alignment horizontal="left"/>
    </xf>
    <xf numFmtId="0" fontId="11" fillId="0" borderId="0" xfId="0" applyFont="1" applyAlignment="1"/>
    <xf numFmtId="3" fontId="15" fillId="0" borderId="4"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0" fontId="2" fillId="0" borderId="0" xfId="0" applyFont="1" applyFill="1" applyBorder="1" applyAlignment="1">
      <alignment horizontal="center"/>
    </xf>
    <xf numFmtId="3" fontId="15" fillId="0" borderId="0"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xf>
    <xf numFmtId="166" fontId="7" fillId="10" borderId="1" xfId="0" applyNumberFormat="1" applyFont="1" applyFill="1" applyBorder="1" applyAlignment="1">
      <alignment horizontal="center" vertical="center"/>
    </xf>
    <xf numFmtId="166" fontId="7" fillId="11" borderId="1" xfId="0" applyNumberFormat="1" applyFont="1" applyFill="1" applyBorder="1" applyAlignment="1">
      <alignment horizontal="center" vertical="center"/>
    </xf>
    <xf numFmtId="166" fontId="7" fillId="12" borderId="1" xfId="0" applyNumberFormat="1" applyFont="1" applyFill="1" applyBorder="1" applyAlignment="1">
      <alignment horizontal="center" vertical="center"/>
    </xf>
    <xf numFmtId="166" fontId="7" fillId="8" borderId="1" xfId="0" applyNumberFormat="1" applyFont="1" applyFill="1" applyBorder="1" applyAlignment="1">
      <alignment horizontal="center" vertical="center"/>
    </xf>
    <xf numFmtId="166" fontId="7" fillId="14" borderId="1" xfId="0" applyNumberFormat="1" applyFont="1" applyFill="1" applyBorder="1" applyAlignment="1">
      <alignment horizontal="center" vertical="center"/>
    </xf>
    <xf numFmtId="166" fontId="7" fillId="9"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xf>
    <xf numFmtId="0" fontId="26" fillId="0" borderId="1" xfId="10" applyFont="1" applyFill="1" applyBorder="1" applyAlignment="1">
      <alignment horizontal="left" vertical="center" wrapText="1"/>
    </xf>
    <xf numFmtId="3" fontId="26" fillId="0" borderId="1" xfId="0" applyNumberFormat="1" applyFont="1" applyFill="1" applyBorder="1" applyAlignment="1">
      <alignment horizontal="center"/>
    </xf>
    <xf numFmtId="3" fontId="26" fillId="0" borderId="4" xfId="0" applyNumberFormat="1" applyFont="1" applyFill="1" applyBorder="1" applyAlignment="1">
      <alignment horizontal="center" vertical="center"/>
    </xf>
    <xf numFmtId="3" fontId="26" fillId="0" borderId="0" xfId="0" applyNumberFormat="1" applyFont="1" applyFill="1" applyBorder="1" applyAlignment="1">
      <alignment horizontal="center" vertical="center"/>
    </xf>
    <xf numFmtId="166" fontId="26" fillId="0" borderId="1" xfId="0" applyNumberFormat="1" applyFont="1" applyFill="1" applyBorder="1" applyAlignment="1">
      <alignment horizontal="center" vertical="center"/>
    </xf>
    <xf numFmtId="166" fontId="26" fillId="0" borderId="1" xfId="11" applyNumberFormat="1" applyFont="1" applyFill="1" applyBorder="1" applyAlignment="1">
      <alignment horizontal="center" vertical="center"/>
    </xf>
    <xf numFmtId="3" fontId="5" fillId="0" borderId="0" xfId="0" applyNumberFormat="1" applyFont="1" applyAlignment="1">
      <alignment horizontal="center"/>
    </xf>
    <xf numFmtId="3" fontId="0" fillId="0" borderId="0" xfId="0" applyNumberFormat="1"/>
    <xf numFmtId="0" fontId="31" fillId="0" borderId="0" xfId="0" applyFont="1" applyAlignment="1">
      <alignment horizontal="center"/>
    </xf>
    <xf numFmtId="0" fontId="0" fillId="0" borderId="0" xfId="0" applyAlignment="1">
      <alignment horizontal="center"/>
    </xf>
    <xf numFmtId="0" fontId="7" fillId="0" borderId="1" xfId="0" applyFont="1" applyFill="1" applyBorder="1" applyAlignment="1">
      <alignment horizontal="center"/>
    </xf>
    <xf numFmtId="164" fontId="11" fillId="0" borderId="0" xfId="0" applyNumberFormat="1" applyFont="1" applyFill="1" applyAlignment="1">
      <alignment horizontal="left"/>
    </xf>
    <xf numFmtId="0" fontId="11" fillId="0" borderId="0" xfId="0" applyFont="1" applyFill="1" applyAlignment="1">
      <alignment horizontal="left"/>
    </xf>
    <xf numFmtId="0" fontId="11" fillId="0" borderId="0" xfId="0" applyFont="1" applyAlignment="1"/>
    <xf numFmtId="3" fontId="11" fillId="0" borderId="0" xfId="0" applyNumberFormat="1" applyFont="1" applyAlignment="1">
      <alignment horizontal="center"/>
    </xf>
    <xf numFmtId="3" fontId="7" fillId="14" borderId="1" xfId="0" applyNumberFormat="1" applyFont="1" applyFill="1" applyBorder="1" applyAlignment="1">
      <alignment horizontal="left" vertical="center" wrapText="1"/>
    </xf>
    <xf numFmtId="0" fontId="11" fillId="0" borderId="0" xfId="0" applyFont="1" applyAlignment="1"/>
    <xf numFmtId="0" fontId="7" fillId="0" borderId="1" xfId="0" applyFont="1" applyFill="1" applyBorder="1" applyAlignment="1">
      <alignment horizontal="center"/>
    </xf>
    <xf numFmtId="164" fontId="11" fillId="0" borderId="0" xfId="0" applyNumberFormat="1" applyFont="1" applyFill="1" applyAlignment="1">
      <alignment horizontal="left"/>
    </xf>
    <xf numFmtId="0" fontId="11" fillId="0" borderId="0" xfId="0" applyFont="1" applyFill="1" applyAlignment="1">
      <alignment horizontal="left"/>
    </xf>
    <xf numFmtId="0" fontId="11" fillId="0" borderId="0" xfId="0" applyFont="1" applyAlignment="1"/>
    <xf numFmtId="0" fontId="7" fillId="0" borderId="1" xfId="0" applyFont="1" applyFill="1" applyBorder="1" applyAlignment="1">
      <alignment horizontal="center"/>
    </xf>
    <xf numFmtId="0" fontId="7" fillId="0" borderId="4"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xf numFmtId="0" fontId="7" fillId="0" borderId="0" xfId="0" applyFont="1" applyFill="1" applyBorder="1" applyAlignment="1">
      <alignment horizontal="left"/>
    </xf>
    <xf numFmtId="0" fontId="8" fillId="0" borderId="0" xfId="0" applyFont="1" applyAlignment="1"/>
    <xf numFmtId="164" fontId="11" fillId="0" borderId="0" xfId="0" applyNumberFormat="1" applyFont="1" applyFill="1" applyAlignment="1">
      <alignment horizontal="left"/>
    </xf>
    <xf numFmtId="0" fontId="11" fillId="0" borderId="0" xfId="0" applyFont="1" applyFill="1" applyAlignment="1">
      <alignment horizontal="left"/>
    </xf>
    <xf numFmtId="0" fontId="0" fillId="0" borderId="3" xfId="0" applyBorder="1" applyAlignment="1">
      <alignment horizontal="center"/>
    </xf>
    <xf numFmtId="0" fontId="0" fillId="0" borderId="5" xfId="0" applyBorder="1" applyAlignment="1">
      <alignment horizontal="center"/>
    </xf>
    <xf numFmtId="0" fontId="11" fillId="0" borderId="0" xfId="0" applyFont="1" applyAlignment="1"/>
    <xf numFmtId="0" fontId="7" fillId="0" borderId="1" xfId="0" applyFont="1" applyFill="1" applyBorder="1" applyAlignment="1">
      <alignment horizontal="left" vertical="center"/>
    </xf>
  </cellXfs>
  <cellStyles count="15">
    <cellStyle name="Euro" xfId="1"/>
    <cellStyle name="Lien hypertexte" xfId="2" builtinId="8"/>
    <cellStyle name="Lien hypertexte 2" xfId="3"/>
    <cellStyle name="Lien hypertexte 3" xfId="4"/>
    <cellStyle name="Lien hypertexte 4" xfId="5"/>
    <cellStyle name="Normal" xfId="0" builtinId="0"/>
    <cellStyle name="Normal 2" xfId="6"/>
    <cellStyle name="Normal 3" xfId="7"/>
    <cellStyle name="Normal 4" xfId="8"/>
    <cellStyle name="Normal 5" xfId="9"/>
    <cellStyle name="Normal 6" xfId="14"/>
    <cellStyle name="Normal_Analyse" xfId="10"/>
    <cellStyle name="Pourcentage" xfId="11" builtinId="5"/>
    <cellStyle name="Pourcentage 2" xfId="12"/>
    <cellStyle name="Pourcentage 3" xfId="13"/>
  </cellStyles>
  <dxfs count="0"/>
  <tableStyles count="0" defaultTableStyle="TableStyleMedium2" defaultPivotStyle="PivotStyleLight16"/>
  <colors>
    <mruColors>
      <color rgb="FF99CCFF"/>
      <color rgb="FFCCFF99"/>
      <color rgb="FFC0C0C0"/>
      <color rgb="FFFFCC99"/>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338666</xdr:colOff>
      <xdr:row>0</xdr:row>
      <xdr:rowOff>133350</xdr:rowOff>
    </xdr:from>
    <xdr:to>
      <xdr:col>20</xdr:col>
      <xdr:colOff>338666</xdr:colOff>
      <xdr:row>2</xdr:row>
      <xdr:rowOff>142875</xdr:rowOff>
    </xdr:to>
    <xdr:pic>
      <xdr:nvPicPr>
        <xdr:cNvPr id="1083" name="Picture 1" descr="Couleu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80583" y="133350"/>
          <a:ext cx="0" cy="411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105833</xdr:colOff>
      <xdr:row>49</xdr:row>
      <xdr:rowOff>95249</xdr:rowOff>
    </xdr:from>
    <xdr:to>
      <xdr:col>10</xdr:col>
      <xdr:colOff>211667</xdr:colOff>
      <xdr:row>139</xdr:row>
      <xdr:rowOff>201082</xdr:rowOff>
    </xdr:to>
    <xdr:sp macro="" textlink="">
      <xdr:nvSpPr>
        <xdr:cNvPr id="2" name="ZoneTexte 1"/>
        <xdr:cNvSpPr txBox="1"/>
      </xdr:nvSpPr>
      <xdr:spPr>
        <a:xfrm>
          <a:off x="105833" y="8604249"/>
          <a:ext cx="7704667" cy="18203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a:t>Rapport méthodologique</a:t>
          </a:r>
        </a:p>
        <a:p>
          <a:r>
            <a:rPr lang="fr-CA" sz="1100"/>
            <a:t>De par sa loi, l’Institut de la statistique du Québec, créé en 1998 (L.R.Q., c. I-3.011), a le mandat de produire annuellement des estimations de population par municipalité.</a:t>
          </a:r>
        </a:p>
        <a:p>
          <a:r>
            <a:rPr lang="fr-CA" sz="1100"/>
            <a:t>I    Sources de données </a:t>
          </a:r>
        </a:p>
        <a:p>
          <a:r>
            <a:rPr lang="fr-CA" sz="1100"/>
            <a:t>L’estimation de la population des municipalités est réalisée à partir de la population dénombrée dans chacune des municipalités au dernier recensement disponible. Elle tient compte du mouvement annuel de la population obtenu par l’exploitation des données contenues dans le Fichier d’inscription des personnes assurées (FIPA) de la Régie de l’assurance maladie du Québec (RAMQ).</a:t>
          </a:r>
        </a:p>
        <a:p>
          <a:endParaRPr lang="fr-CA" sz="1100"/>
        </a:p>
        <a:p>
          <a:r>
            <a:rPr lang="fr-CA" sz="1100"/>
            <a:t>1 – Statistique Canada</a:t>
          </a:r>
        </a:p>
        <a:p>
          <a:r>
            <a:rPr lang="fr-CA" sz="1100"/>
            <a:t>Le modèle d’estimation utilise les données du dernier recensement par subdivision de recensement (SDR). Les estimations annuelles de la population totale par Division de recensement (DR) sont également employées. C’est sur ces dernières données qu’est ajustée l’estimation annuelle de l’ISQ de la population par municipalité.</a:t>
          </a:r>
        </a:p>
        <a:p>
          <a:endParaRPr lang="fr-CA" sz="1100"/>
        </a:p>
        <a:p>
          <a:r>
            <a:rPr lang="fr-CA" sz="1100"/>
            <a:t>2 – Fichier d’inscription des personnes assurées (FIPA) de la Régie de l’assurance maladie du Québec</a:t>
          </a:r>
        </a:p>
        <a:p>
          <a:r>
            <a:rPr lang="fr-CA" sz="1100"/>
            <a:t>Le Fichier d’inscription des personnes assurées (FIPA) de la Régie de l’assurance maladie du Québec est utilisé pour comptabiliser les mouvements de population annuels survenant les municipalités. Le FIPA est un fichier administratif qui constitue un bassin d’informations intéressantes pour différentes études statistiques. Son niveau de couverture le rend tout à fait approprié pour la production d’estimations de la population selon différents découpages géographiques utilisés par l’administration québécoise, étant donné que tous les Québécois doivent s’inscrire à la Régie de l’assurance maladie pour avoir droit aux services couverts par ses différents programmes. Le fichier est constamment mis à jour par des renseignements transmis directement par les bénéficiaires. La vérification de l’admissibilité s’effectue chaque fois que le bénéficiaire demande lui-même le remboursement d’un service reçu au Québec ou hors Québec. Elle s’effectue également au cours du processus de traitement des demandes de remboursement présentées par les professionnels de la santé. Des informations visant à mettre à jour l’adresse de résidence ou à mettre fin à l’admissibilité légale aux programmes gérés par la Régie peuvent aussi provenir du ministère du Revenu, de la Régie des rentes du Québec, de la Régie de l’assurance automobile du Québec, du Directeur de l’État civil et des avis provenant d’organismes d’autres provinces canadiennes.</a:t>
          </a:r>
        </a:p>
        <a:p>
          <a:endParaRPr lang="fr-CA" sz="1100"/>
        </a:p>
        <a:p>
          <a:r>
            <a:rPr lang="fr-CA" sz="1100"/>
            <a:t>Le fichier transmis par la RAMQ à chaque année est un résumé au 1er octobre de la population présente au 1er juillet, épuré de toute identification explicite. Il contient le sexe et la date de naissance de l’individu ainsi que des données portant sur deux années, soit à l’année de référence et à l’année précédente : le code postal, le code de régime et le statut de fiche. Chaque fiche réduite se présente donc sous la forme suivante :</a:t>
          </a:r>
        </a:p>
        <a:p>
          <a:endParaRPr lang="fr-CA" sz="1100"/>
        </a:p>
        <a:p>
          <a:r>
            <a:rPr lang="fr-CA" sz="1100"/>
            <a:t>   Année1 Année2     S, A CP1, CA1, SF1 CP2, CA2, SF2       S  =Sexe   A  =Date de naissance   CP=Code postal   CA=Code de régime   SF=Statut de fiche. Le code postal à six positions est converti en municipalité à l’aide d’un fichier de conversion des codes postaux. Le fichier ne contient aucune indication sur le fractionnement des codes postaux chevauchant plusieurs Îlots de diffusion ou SDR. L’ISQ raffine les appariements du fichier en y ajoutant un poids qui détermine dans quelle proportion l’ensemble de la population détenant un code postal donné devrait être répartie dans tous les AD couverts par chacun de codes postaux. Le poids est calculé sur une base théorique, en fonction des seules informations contenues dans le fichier de conversion et de la population au recensement pour chaque AD. La somme de ces poids permet d’estimer le fractionnement municipal des codes postaux problématiques.</a:t>
          </a:r>
        </a:p>
        <a:p>
          <a:endParaRPr lang="fr-CA" sz="1100"/>
        </a:p>
        <a:p>
          <a:r>
            <a:rPr lang="fr-CA" sz="1100"/>
            <a:t>Le code de régime ainsi que le statut de fiche permettent pour leur part de statuer sur la présence de la personne au Québec au 1er juillet de l’année et de déterminer si la personne doit être considérée comme résident du Québec.</a:t>
          </a:r>
        </a:p>
        <a:p>
          <a:r>
            <a:rPr lang="fr-CA" sz="1100"/>
            <a:t>Les fiches des bénéficiaires sont classées  en quatre catégories :</a:t>
          </a:r>
        </a:p>
        <a:p>
          <a:r>
            <a:rPr lang="fr-CA" sz="1100"/>
            <a:t>Résident du Québec les deux années, si la fiche est valide les années 1 et 2;</a:t>
          </a:r>
          <a:br>
            <a:rPr lang="fr-CA" sz="1100"/>
          </a:br>
          <a:r>
            <a:rPr lang="fr-CA" sz="1100"/>
            <a:t>Sortie de la population, si la fiche est valide l’année 1 et non valide l’année 2;</a:t>
          </a:r>
          <a:br>
            <a:rPr lang="fr-CA" sz="1100"/>
          </a:br>
          <a:r>
            <a:rPr lang="fr-CA" sz="1100"/>
            <a:t>Entrée dans la population, si la fiche est non valide l’année 1 et valide l’année 2;</a:t>
          </a:r>
          <a:br>
            <a:rPr lang="fr-CA" sz="1100"/>
          </a:br>
          <a:r>
            <a:rPr lang="fr-CA" sz="1100"/>
            <a:t>Non valide les deux années.</a:t>
          </a:r>
        </a:p>
        <a:p>
          <a:endParaRPr lang="fr-CA" sz="1100"/>
        </a:p>
        <a:p>
          <a:r>
            <a:rPr lang="fr-CA" sz="1100"/>
            <a:t>Chacune des catégories est détaillée en fonction du code de régime (CA) et du statut de fiche (SF) afin de déterminer plus précisément l’événement démographique lié à l’entrée ou à la sortie. </a:t>
          </a:r>
          <a:br>
            <a:rPr lang="fr-CA" sz="1100"/>
          </a:br>
          <a:r>
            <a:rPr lang="fr-CA" sz="1100"/>
            <a:t> </a:t>
          </a:r>
          <a:br>
            <a:rPr lang="fr-CA" sz="1100"/>
          </a:br>
          <a:r>
            <a:rPr lang="fr-CA" sz="1100"/>
            <a:t>II    Méthodologie </a:t>
          </a:r>
        </a:p>
        <a:p>
          <a:r>
            <a:rPr lang="fr-CA" sz="1100"/>
            <a:t>La population de départ pour les estimations de 2011 à 2016 correspond à la population par subdivision de recensement (SDR) énumérée au Recensement de 2011. Cette donnée est corrigée du sous-dénombrement officiel selon l’âge et le sexe et ramenée au 1er juillet 2011 par Statistique Canada.</a:t>
          </a:r>
        </a:p>
        <a:p>
          <a:r>
            <a:rPr lang="fr-CA" sz="1100"/>
            <a:t>Cette donnée est comparée au chiffre de population tiré du FIPA par municipalité, obtenu par un compte direct des fiches valides. Le rapport de la population au FIPA sur celle au 1er juillet selon les chiffres corrigés du sous-dénombrement donne le taux de couverture du FIPA par municipalité (effectif au FIPA/population au 1er juillet).</a:t>
          </a:r>
        </a:p>
        <a:p>
          <a:r>
            <a:rPr lang="fr-CA" sz="1100"/>
            <a:t>TC =  Effectif au FIPA</a:t>
          </a:r>
          <a:br>
            <a:rPr lang="fr-CA" sz="1100"/>
          </a:br>
          <a:r>
            <a:rPr lang="fr-CA" sz="1100"/>
            <a:t>         Pop au 1er juillet</a:t>
          </a:r>
        </a:p>
        <a:p>
          <a:r>
            <a:rPr lang="fr-CA" sz="1100"/>
            <a:t>TC = Taux de couverture      </a:t>
          </a:r>
        </a:p>
        <a:p>
          <a:r>
            <a:rPr lang="fr-CA" sz="1100"/>
            <a:t>Les cas extrêmes sont toutefois ramenés à des valeurs plus centrales par l’utilisation d’une borne maximale fixée à 1,25.</a:t>
          </a:r>
        </a:p>
        <a:p>
          <a:r>
            <a:rPr lang="fr-CA" sz="1100"/>
            <a:t>TC’ = max (1,25)</a:t>
          </a:r>
        </a:p>
        <a:p>
          <a:r>
            <a:rPr lang="fr-CA" sz="1100"/>
            <a:t>TC’ = Taux borné de couverture du FIPA</a:t>
          </a:r>
        </a:p>
        <a:p>
          <a:r>
            <a:rPr lang="fr-CA" sz="1100"/>
            <a:t>Ce taux sert à pondérer les événements annuels du FIPA au niveau de chaque subdivision de recensement (SDR).</a:t>
          </a:r>
        </a:p>
        <a:p>
          <a:r>
            <a:rPr lang="fr-CA" sz="1100"/>
            <a:t>À partir du fichier jumelé du FIPA sur deux années, par exemple 2011 et 2012, on dénombre les entrées et les sorties liées au mouvement migratoire intermunicipal entre le 1er juillet 2011 et le 30 juin 2012 pour chacune des municipalités. Ces mouvements sont obtenus par la comparaison du code postal en 2011 et en 2012 pour chacun des bénéficiaires. Si le CP en 2011 diffère de celui de 2012 et que le FCCP détermine que les CP se retrouvent dans deux municipalités différentes, il y a migration intermunicipale.  </a:t>
          </a:r>
        </a:p>
        <a:p>
          <a:r>
            <a:rPr lang="fr-CA" sz="1100"/>
            <a:t>Des analyses ont démontré que l’entrée en vigueur ou le retrait d’un code postal, par Postes Canada, peut parfois générer de faux mouvements migratoires lors de la conversion en municipalité. Des efforts sont consentis afin d’identifier ces cas et des corrections sont apportées manuellement aux entrées et sorties des municipalités pour lesquelles un problème a été identifié, mais des incohérences peuvent persister. Afin de minimiser les impacts indésirables, le rapport entre les entrées et les sorties migratoires est limité afin que la composante la plus élevée n’excède pas 1,5 fois la composante la plus faible.</a:t>
          </a:r>
        </a:p>
        <a:p>
          <a:r>
            <a:rPr lang="fr-CA" sz="1100"/>
            <a:t>S’ = min (S et 1,5 E)</a:t>
          </a:r>
          <a:br>
            <a:rPr lang="fr-CA" sz="1100"/>
          </a:br>
          <a:r>
            <a:rPr lang="fr-CA" sz="1100"/>
            <a:t>E’ = min (E et 1,5 S)</a:t>
          </a:r>
        </a:p>
        <a:p>
          <a:r>
            <a:rPr lang="fr-CA" sz="1100"/>
            <a:t>S = Sorties par migration intermunicipale</a:t>
          </a:r>
          <a:br>
            <a:rPr lang="fr-CA" sz="1100"/>
          </a:br>
          <a:r>
            <a:rPr lang="fr-CA" sz="1100"/>
            <a:t>E = Entrées par migration intermunicipale</a:t>
          </a:r>
        </a:p>
        <a:p>
          <a:r>
            <a:rPr lang="fr-CA" sz="1100"/>
            <a:t>Un décompte des autres mouvements est effectué et classé en deux catégories: Autres entrées (AE) dans la population (naissance, immigration, entrées interprovinciales, etc.) et autres sorties (AS) de la population (décès, émigration, etc.).</a:t>
          </a:r>
        </a:p>
        <a:p>
          <a:r>
            <a:rPr lang="fr-CA" sz="1100"/>
            <a:t>Le solde des autres entrées et autres sorties par municipalité est additionné au solde des entrées et des sorties par migration interne, ce qui donne l’accroissement net.</a:t>
          </a:r>
        </a:p>
        <a:p>
          <a:r>
            <a:rPr lang="fr-CA" sz="1100"/>
            <a:t>Acc Net = (AE –AS) + (E’ - S’ )</a:t>
          </a:r>
        </a:p>
        <a:p>
          <a:r>
            <a:rPr lang="fr-CA" sz="1100"/>
            <a:t>Acc Net =  Accroissement net     </a:t>
          </a:r>
        </a:p>
        <a:p>
          <a:r>
            <a:rPr lang="fr-CA" sz="1100"/>
            <a:t>Cet accroissement net est ensuite pondéré avec l’inverse du taux de couverture (1/taux de couverture) du FIPA par municipalité. Si la population du FIPA correspond à 90 % de la population d’une municipalité donnée, il est possible que cette différence soit causée par un ou plusieurs codes postaux et qu’ainsi les entrées et les sorties ne représentent que 90 % de ce qu’elles devraient être. Dans ce cas, les entrées et sorties de la municipalité sont pondérées par 1,11. </a:t>
          </a:r>
          <a:br>
            <a:rPr lang="fr-CA" sz="1100"/>
          </a:br>
          <a:endParaRPr lang="fr-CA" sz="1100"/>
        </a:p>
        <a:p>
          <a:r>
            <a:rPr lang="fr-CA" sz="1100"/>
            <a:t> Acc Net’=Acc Net </a:t>
          </a:r>
        </a:p>
        <a:p>
          <a:r>
            <a:rPr lang="fr-CA" sz="1100"/>
            <a:t>   TC’</a:t>
          </a:r>
        </a:p>
        <a:p>
          <a:r>
            <a:rPr lang="fr-CA" sz="1100"/>
            <a:t>    Un compte intermédiaire de la population des municipalités à l’année t + 1 est obtenu en additionnant à la population de départ, au temps t, l’accroissement net pondéré au cours de la période :</a:t>
          </a:r>
        </a:p>
        <a:p>
          <a:r>
            <a:rPr lang="fr-CA" sz="1100"/>
            <a:t>P t+1 = P t + (Acc Net’)</a:t>
          </a:r>
        </a:p>
        <a:p>
          <a:r>
            <a:rPr lang="fr-CA" sz="1100"/>
            <a:t>P = Population</a:t>
          </a:r>
        </a:p>
        <a:p>
          <a:r>
            <a:rPr lang="fr-CA" sz="1100"/>
            <a:t>Ce chiffre est ajusté afin que la somme de la population de toutes les municipalités d’une DR donnée corresponde exactement à l’estimation de Statistique Canada pour cette même DR.</a:t>
          </a:r>
          <a:br>
            <a:rPr lang="fr-CA" sz="1100"/>
          </a:br>
          <a:r>
            <a:rPr lang="fr-CA" sz="1100"/>
            <a:t>         </a:t>
          </a:r>
          <a:br>
            <a:rPr lang="fr-CA" sz="1100"/>
          </a:br>
          <a:r>
            <a:rPr lang="fr-CA" sz="1100"/>
            <a:t>          </a:t>
          </a:r>
        </a:p>
        <a:p>
          <a:r>
            <a:rPr lang="fr-CA" sz="1100"/>
            <a:t>           =    Population ajustée</a:t>
          </a:r>
          <a:br>
            <a:rPr lang="fr-CA" sz="1100"/>
          </a:br>
          <a:r>
            <a:rPr lang="fr-CA" sz="1100"/>
            <a:t>           DRi    =    Population de la division de recensement</a:t>
          </a:r>
        </a:p>
        <a:p>
          <a:r>
            <a:rPr lang="fr-CA" sz="1100"/>
            <a:t>Pour les années subséquentes, le point de départ est la dernière donnée estimée qu’on compare au compte du FIPA. Par exemple, l’estimation pour 2013 utilise comme population de base l’estimation de 2012. On procède par la suite suivant les mêmes étapes décrites précédemment, à savoir le calcul du taux de couverture, l’imposition des limites, le cas échéant, aux entrées ou aux sorties et l’ajustement du total de la population des municipalités d’une même DR sur l’estimation de Statistique Canada pour cette DR.</a:t>
          </a:r>
        </a:p>
        <a:p>
          <a:endParaRPr lang="fr-CA" sz="1100"/>
        </a:p>
      </xdr:txBody>
    </xdr:sp>
    <xdr:clientData/>
  </xdr:twoCellAnchor>
  <xdr:twoCellAnchor>
    <xdr:from>
      <xdr:col>0</xdr:col>
      <xdr:colOff>10583</xdr:colOff>
      <xdr:row>0</xdr:row>
      <xdr:rowOff>10583</xdr:rowOff>
    </xdr:from>
    <xdr:to>
      <xdr:col>0</xdr:col>
      <xdr:colOff>877358</xdr:colOff>
      <xdr:row>2</xdr:row>
      <xdr:rowOff>138641</xdr:rowOff>
    </xdr:to>
    <xdr:pic>
      <xdr:nvPicPr>
        <xdr:cNvPr id="4" name="Picture 1" descr="Couleu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83" y="10583"/>
          <a:ext cx="866775" cy="53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tat.gouv.qc.ca/statistiques/population-demographie/structure/methodologie.htm" TargetMode="External"/><Relationship Id="rId1" Type="http://schemas.openxmlformats.org/officeDocument/2006/relationships/hyperlink" Target="http://www.stat.gouv.qc.ca/statistiques/population-demographie/structure/inde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4"/>
  <sheetViews>
    <sheetView tabSelected="1" zoomScale="90" zoomScaleNormal="90" workbookViewId="0">
      <pane xSplit="1" topLeftCell="B1" activePane="topRight" state="frozen"/>
      <selection pane="topRight" activeCell="L31" sqref="L31"/>
    </sheetView>
  </sheetViews>
  <sheetFormatPr baseColWidth="10" defaultRowHeight="15.6" x14ac:dyDescent="0.3"/>
  <cols>
    <col min="1" max="1" width="28.09765625" style="1" customWidth="1"/>
    <col min="2" max="2" width="7.69921875" style="2" customWidth="1"/>
    <col min="3" max="4" width="8.3984375" style="2" customWidth="1"/>
    <col min="5" max="5" width="8" style="2" customWidth="1"/>
    <col min="6" max="7" width="7.8984375" style="2" customWidth="1"/>
    <col min="8" max="9" width="7.69921875" style="2" customWidth="1"/>
    <col min="10" max="10" width="7.59765625" style="2" customWidth="1"/>
    <col min="11" max="11" width="7.8984375" style="2" customWidth="1"/>
    <col min="12" max="12" width="7.5" style="2" customWidth="1"/>
    <col min="13" max="13" width="7.69921875" style="2" customWidth="1"/>
    <col min="14" max="14" width="8" style="2" customWidth="1"/>
    <col min="15" max="15" width="7.69921875" style="2" customWidth="1"/>
    <col min="16" max="24" width="8" style="2" customWidth="1"/>
    <col min="25" max="25" width="0.69921875" style="19" customWidth="1"/>
    <col min="26" max="26" width="8.3984375" style="19" bestFit="1" customWidth="1"/>
    <col min="27" max="29" width="8.3984375" bestFit="1" customWidth="1"/>
    <col min="30" max="30" width="8.19921875" customWidth="1"/>
    <col min="31" max="31" width="0.8984375" style="11" customWidth="1"/>
    <col min="32" max="32" width="8.3984375" style="11" customWidth="1"/>
    <col min="33" max="36" width="8.3984375" bestFit="1" customWidth="1"/>
  </cols>
  <sheetData>
    <row r="1" spans="1:36" x14ac:dyDescent="0.3">
      <c r="Q1" s="105"/>
      <c r="R1" s="105"/>
      <c r="S1" s="105"/>
      <c r="T1" s="105"/>
      <c r="U1" s="105"/>
      <c r="V1" s="105"/>
      <c r="W1" s="105"/>
      <c r="X1" s="105"/>
    </row>
    <row r="2" spans="1:36" x14ac:dyDescent="0.3">
      <c r="O2" s="103"/>
      <c r="P2" s="73"/>
      <c r="S2" s="19"/>
      <c r="T2" s="19"/>
      <c r="U2" s="106"/>
      <c r="V2" s="106"/>
      <c r="W2" s="106"/>
      <c r="X2" s="106"/>
      <c r="AB2" s="104"/>
    </row>
    <row r="3" spans="1:36" ht="13.5" customHeight="1" x14ac:dyDescent="0.3">
      <c r="P3" s="73"/>
      <c r="Q3" s="103"/>
      <c r="R3" s="103"/>
      <c r="S3" s="103"/>
      <c r="T3" s="103"/>
      <c r="U3" s="103"/>
      <c r="V3" s="103"/>
      <c r="W3" s="103"/>
      <c r="X3" s="103"/>
    </row>
    <row r="4" spans="1:36" s="4" customFormat="1" ht="15" customHeight="1" x14ac:dyDescent="0.3">
      <c r="A4" s="122" t="s">
        <v>69</v>
      </c>
      <c r="B4" s="123"/>
      <c r="C4" s="123"/>
      <c r="D4" s="123"/>
      <c r="E4" s="123"/>
      <c r="F4" s="123"/>
      <c r="G4" s="123"/>
      <c r="H4" s="123"/>
      <c r="I4" s="123"/>
      <c r="J4" s="123"/>
      <c r="K4" s="123"/>
      <c r="L4" s="123"/>
      <c r="M4" s="123"/>
      <c r="N4" s="123"/>
      <c r="O4" s="123"/>
      <c r="P4" s="3"/>
      <c r="Q4" s="3"/>
      <c r="R4" s="3"/>
      <c r="S4" s="3"/>
      <c r="T4" s="3"/>
      <c r="U4" s="3"/>
      <c r="V4" s="3"/>
      <c r="W4" s="3"/>
      <c r="X4" s="3"/>
      <c r="Y4" s="3"/>
      <c r="Z4" s="3"/>
    </row>
    <row r="5" spans="1:36" s="7" customFormat="1" x14ac:dyDescent="0.3">
      <c r="A5" s="129" t="s">
        <v>0</v>
      </c>
      <c r="B5" s="119" t="s">
        <v>51</v>
      </c>
      <c r="C5" s="120"/>
      <c r="D5" s="120"/>
      <c r="E5" s="120"/>
      <c r="F5" s="120"/>
      <c r="G5" s="120"/>
      <c r="H5" s="120"/>
      <c r="I5" s="120"/>
      <c r="J5" s="120"/>
      <c r="K5" s="120"/>
      <c r="L5" s="120"/>
      <c r="M5" s="120"/>
      <c r="N5" s="120"/>
      <c r="O5" s="120"/>
      <c r="P5" s="126"/>
      <c r="Q5" s="126"/>
      <c r="R5" s="126"/>
      <c r="S5" s="126"/>
      <c r="T5" s="126"/>
      <c r="U5" s="126"/>
      <c r="V5" s="126"/>
      <c r="W5" s="126"/>
      <c r="X5" s="127"/>
      <c r="Y5" s="6"/>
      <c r="Z5" s="118" t="s">
        <v>45</v>
      </c>
      <c r="AA5" s="118"/>
      <c r="AB5" s="118"/>
      <c r="AC5" s="118"/>
      <c r="AD5" s="118"/>
      <c r="AE5" s="20"/>
      <c r="AF5" s="119" t="s">
        <v>46</v>
      </c>
      <c r="AG5" s="120"/>
      <c r="AH5" s="120"/>
      <c r="AI5" s="120"/>
      <c r="AJ5" s="121"/>
    </row>
    <row r="6" spans="1:36" s="8" customFormat="1" ht="12.75" customHeight="1" x14ac:dyDescent="0.25">
      <c r="A6" s="129"/>
      <c r="B6" s="5">
        <v>1996</v>
      </c>
      <c r="C6" s="5">
        <v>1997</v>
      </c>
      <c r="D6" s="5">
        <v>1998</v>
      </c>
      <c r="E6" s="5">
        <v>1999</v>
      </c>
      <c r="F6" s="5">
        <v>2000</v>
      </c>
      <c r="G6" s="5" t="s">
        <v>67</v>
      </c>
      <c r="H6" s="114" t="s">
        <v>66</v>
      </c>
      <c r="I6" s="5" t="s">
        <v>65</v>
      </c>
      <c r="J6" s="5" t="s">
        <v>64</v>
      </c>
      <c r="K6" s="5" t="s">
        <v>63</v>
      </c>
      <c r="L6" s="5" t="s">
        <v>62</v>
      </c>
      <c r="M6" s="5" t="s">
        <v>61</v>
      </c>
      <c r="N6" s="5" t="s">
        <v>60</v>
      </c>
      <c r="O6" s="5" t="s">
        <v>59</v>
      </c>
      <c r="P6" s="5" t="s">
        <v>58</v>
      </c>
      <c r="Q6" s="5" t="s">
        <v>57</v>
      </c>
      <c r="R6" s="5" t="s">
        <v>56</v>
      </c>
      <c r="S6" s="5" t="s">
        <v>38</v>
      </c>
      <c r="T6" s="5" t="s">
        <v>39</v>
      </c>
      <c r="U6" s="5" t="s">
        <v>40</v>
      </c>
      <c r="V6" s="107" t="s">
        <v>50</v>
      </c>
      <c r="W6" s="114" t="s">
        <v>54</v>
      </c>
      <c r="X6" s="5" t="s">
        <v>53</v>
      </c>
      <c r="Y6" s="20"/>
      <c r="Z6" s="107" t="s">
        <v>55</v>
      </c>
      <c r="AA6" s="107" t="s">
        <v>42</v>
      </c>
      <c r="AB6" s="107" t="s">
        <v>43</v>
      </c>
      <c r="AC6" s="107" t="s">
        <v>44</v>
      </c>
      <c r="AD6" s="107" t="s">
        <v>41</v>
      </c>
      <c r="AE6" s="20"/>
      <c r="AF6" s="5" t="s">
        <v>52</v>
      </c>
      <c r="AG6" s="5" t="s">
        <v>42</v>
      </c>
      <c r="AH6" s="5" t="s">
        <v>43</v>
      </c>
      <c r="AI6" s="5" t="s">
        <v>44</v>
      </c>
      <c r="AJ6" s="5" t="s">
        <v>41</v>
      </c>
    </row>
    <row r="7" spans="1:36" s="8" customFormat="1" ht="13.5" customHeight="1" x14ac:dyDescent="0.25">
      <c r="A7" s="32" t="s">
        <v>1</v>
      </c>
      <c r="B7" s="31">
        <f t="shared" ref="B7:W7" si="0">SUM(B8:B10)</f>
        <v>510873</v>
      </c>
      <c r="C7" s="31">
        <f t="shared" si="0"/>
        <v>511799</v>
      </c>
      <c r="D7" s="31">
        <f t="shared" si="0"/>
        <v>512062</v>
      </c>
      <c r="E7" s="31">
        <f t="shared" si="0"/>
        <v>513425</v>
      </c>
      <c r="F7" s="31">
        <f t="shared" si="0"/>
        <v>515079</v>
      </c>
      <c r="G7" s="31">
        <f t="shared" si="0"/>
        <v>518073</v>
      </c>
      <c r="H7" s="31">
        <f t="shared" si="0"/>
        <v>520941</v>
      </c>
      <c r="I7" s="31">
        <f t="shared" si="0"/>
        <v>522695</v>
      </c>
      <c r="J7" s="31">
        <f t="shared" si="0"/>
        <v>525902</v>
      </c>
      <c r="K7" s="31">
        <f t="shared" si="0"/>
        <v>526913</v>
      </c>
      <c r="L7" s="31">
        <f t="shared" si="0"/>
        <v>529850</v>
      </c>
      <c r="M7" s="31">
        <f t="shared" si="0"/>
        <v>534533</v>
      </c>
      <c r="N7" s="31">
        <f t="shared" si="0"/>
        <v>540442</v>
      </c>
      <c r="O7" s="31">
        <f t="shared" si="0"/>
        <v>546207</v>
      </c>
      <c r="P7" s="31">
        <f t="shared" si="0"/>
        <v>552115</v>
      </c>
      <c r="Q7" s="31">
        <f t="shared" si="0"/>
        <v>557762</v>
      </c>
      <c r="R7" s="31">
        <f t="shared" si="0"/>
        <v>559956</v>
      </c>
      <c r="S7" s="31">
        <f t="shared" si="0"/>
        <v>562809</v>
      </c>
      <c r="T7" s="31">
        <f t="shared" si="0"/>
        <v>565389</v>
      </c>
      <c r="U7" s="31">
        <f t="shared" si="0"/>
        <v>567276</v>
      </c>
      <c r="V7" s="31">
        <f t="shared" si="0"/>
        <v>570291</v>
      </c>
      <c r="W7" s="31">
        <f t="shared" si="0"/>
        <v>574321</v>
      </c>
      <c r="X7" s="31">
        <f>SUM(X8:X10)</f>
        <v>578451</v>
      </c>
      <c r="Y7" s="21"/>
      <c r="Z7" s="61">
        <f t="shared" ref="Z7:Z37" si="1">X7-H7</f>
        <v>57510</v>
      </c>
      <c r="AA7" s="61">
        <f t="shared" ref="AA7:AA38" si="2">G7-B7</f>
        <v>7200</v>
      </c>
      <c r="AB7" s="61">
        <f t="shared" ref="AB7:AB38" si="3">L7-G7</f>
        <v>11777</v>
      </c>
      <c r="AC7" s="61">
        <f t="shared" ref="AC7:AC38" si="4">Q7-L7</f>
        <v>27912</v>
      </c>
      <c r="AD7" s="61">
        <f>V7-Q7</f>
        <v>12529</v>
      </c>
      <c r="AE7" s="86"/>
      <c r="AF7" s="92">
        <f>Z7/H7</f>
        <v>0.11039637886056194</v>
      </c>
      <c r="AG7" s="62">
        <f>AA7/B7</f>
        <v>1.4093522264829027E-2</v>
      </c>
      <c r="AH7" s="62">
        <f t="shared" ref="AH7:AH38" si="5">AB7/G7</f>
        <v>2.2732317646354857E-2</v>
      </c>
      <c r="AI7" s="62">
        <f t="shared" ref="AI7:AI38" si="6">AC7/L7</f>
        <v>5.2679060111352267E-2</v>
      </c>
      <c r="AJ7" s="62">
        <f t="shared" ref="AJ7:AJ38" si="7">AD7/Q7</f>
        <v>2.2462986004783404E-2</v>
      </c>
    </row>
    <row r="8" spans="1:36" s="11" customFormat="1" x14ac:dyDescent="0.3">
      <c r="A8" s="9" t="s">
        <v>32</v>
      </c>
      <c r="B8" s="10">
        <v>479857</v>
      </c>
      <c r="C8" s="10">
        <v>480407</v>
      </c>
      <c r="D8" s="10">
        <v>480330</v>
      </c>
      <c r="E8" s="10">
        <v>481481</v>
      </c>
      <c r="F8" s="10">
        <v>482815</v>
      </c>
      <c r="G8" s="10">
        <v>485812</v>
      </c>
      <c r="H8" s="10">
        <v>488150</v>
      </c>
      <c r="I8" s="10">
        <v>489377</v>
      </c>
      <c r="J8" s="10">
        <v>492229</v>
      </c>
      <c r="K8" s="10">
        <v>493008</v>
      </c>
      <c r="L8" s="42">
        <v>495801</v>
      </c>
      <c r="M8" s="51">
        <v>500272</v>
      </c>
      <c r="N8" s="51">
        <v>505992</v>
      </c>
      <c r="O8" s="51">
        <v>511591</v>
      </c>
      <c r="P8" s="51">
        <v>517206</v>
      </c>
      <c r="Q8" s="51">
        <v>522667</v>
      </c>
      <c r="R8" s="51">
        <v>524744</v>
      </c>
      <c r="S8" s="51">
        <v>527594</v>
      </c>
      <c r="T8" s="51">
        <v>530079</v>
      </c>
      <c r="U8" s="51">
        <v>531949</v>
      </c>
      <c r="V8" s="51">
        <v>534837</v>
      </c>
      <c r="W8" s="51">
        <v>538860</v>
      </c>
      <c r="X8" s="51">
        <v>542706</v>
      </c>
      <c r="Y8" s="21">
        <v>542250</v>
      </c>
      <c r="Z8" s="10">
        <f t="shared" si="1"/>
        <v>54556</v>
      </c>
      <c r="AA8" s="10">
        <f t="shared" si="2"/>
        <v>5955</v>
      </c>
      <c r="AB8" s="10">
        <f t="shared" si="3"/>
        <v>9989</v>
      </c>
      <c r="AC8" s="10">
        <f t="shared" si="4"/>
        <v>26866</v>
      </c>
      <c r="AD8" s="10">
        <f t="shared" ref="AD8:AD38" si="8">V8-Q8</f>
        <v>12170</v>
      </c>
      <c r="AE8" s="86"/>
      <c r="AF8" s="89">
        <f>Z8/H8</f>
        <v>0.11176072928403155</v>
      </c>
      <c r="AG8" s="76">
        <f>AA8/B8</f>
        <v>1.2409947130082503E-2</v>
      </c>
      <c r="AH8" s="76">
        <f t="shared" si="5"/>
        <v>2.0561451754999877E-2</v>
      </c>
      <c r="AI8" s="76">
        <f t="shared" si="6"/>
        <v>5.4187062954693513E-2</v>
      </c>
      <c r="AJ8" s="76">
        <f t="shared" si="7"/>
        <v>2.3284423925750048E-2</v>
      </c>
    </row>
    <row r="9" spans="1:36" s="11" customFormat="1" x14ac:dyDescent="0.3">
      <c r="A9" s="12" t="s">
        <v>33</v>
      </c>
      <c r="B9" s="10">
        <v>16092</v>
      </c>
      <c r="C9" s="10">
        <v>16160</v>
      </c>
      <c r="D9" s="10">
        <v>16290</v>
      </c>
      <c r="E9" s="10">
        <v>16299</v>
      </c>
      <c r="F9" s="10">
        <v>16326</v>
      </c>
      <c r="G9" s="10">
        <v>16232</v>
      </c>
      <c r="H9" s="10">
        <v>16299</v>
      </c>
      <c r="I9" s="10">
        <v>16539</v>
      </c>
      <c r="J9" s="10">
        <v>16580</v>
      </c>
      <c r="K9" s="10">
        <v>16612</v>
      </c>
      <c r="L9" s="41">
        <v>16632</v>
      </c>
      <c r="M9" s="51">
        <v>16657</v>
      </c>
      <c r="N9" s="51">
        <v>16741</v>
      </c>
      <c r="O9" s="51">
        <v>16787</v>
      </c>
      <c r="P9" s="51">
        <v>16854</v>
      </c>
      <c r="Q9" s="51">
        <v>16854</v>
      </c>
      <c r="R9" s="51">
        <v>16815</v>
      </c>
      <c r="S9" s="51">
        <v>16743</v>
      </c>
      <c r="T9" s="51">
        <v>16620</v>
      </c>
      <c r="U9" s="51">
        <v>16666</v>
      </c>
      <c r="V9" s="51">
        <v>16572</v>
      </c>
      <c r="W9" s="51">
        <v>16556</v>
      </c>
      <c r="X9" s="51">
        <v>16559</v>
      </c>
      <c r="Y9" s="21"/>
      <c r="Z9" s="10">
        <f t="shared" si="1"/>
        <v>260</v>
      </c>
      <c r="AA9" s="10">
        <f t="shared" si="2"/>
        <v>140</v>
      </c>
      <c r="AB9" s="10">
        <f t="shared" si="3"/>
        <v>400</v>
      </c>
      <c r="AC9" s="10">
        <f t="shared" si="4"/>
        <v>222</v>
      </c>
      <c r="AD9" s="10">
        <f t="shared" si="8"/>
        <v>-282</v>
      </c>
      <c r="AE9" s="86"/>
      <c r="AF9" s="89">
        <f t="shared" ref="AF9:AF10" si="9">Z9/H9</f>
        <v>1.5951898889502422E-2</v>
      </c>
      <c r="AG9" s="76">
        <f t="shared" ref="AG9:AG10" si="10">AA9/B9</f>
        <v>8.6999751429281628E-3</v>
      </c>
      <c r="AH9" s="76">
        <f t="shared" si="5"/>
        <v>2.464268112370626E-2</v>
      </c>
      <c r="AI9" s="76">
        <f t="shared" si="6"/>
        <v>1.3347763347763348E-2</v>
      </c>
      <c r="AJ9" s="76">
        <f t="shared" si="7"/>
        <v>-1.673193307226771E-2</v>
      </c>
    </row>
    <row r="10" spans="1:36" s="11" customFormat="1" x14ac:dyDescent="0.3">
      <c r="A10" s="12" t="s">
        <v>34</v>
      </c>
      <c r="B10" s="10">
        <v>14924</v>
      </c>
      <c r="C10" s="10">
        <v>15232</v>
      </c>
      <c r="D10" s="10">
        <v>15442</v>
      </c>
      <c r="E10" s="10">
        <v>15645</v>
      </c>
      <c r="F10" s="10">
        <v>15938</v>
      </c>
      <c r="G10" s="10">
        <v>16029</v>
      </c>
      <c r="H10" s="10">
        <v>16492</v>
      </c>
      <c r="I10" s="10">
        <v>16779</v>
      </c>
      <c r="J10" s="10">
        <v>17093</v>
      </c>
      <c r="K10" s="10">
        <v>17293</v>
      </c>
      <c r="L10" s="41">
        <v>17417</v>
      </c>
      <c r="M10" s="51">
        <v>17604</v>
      </c>
      <c r="N10" s="51">
        <v>17709</v>
      </c>
      <c r="O10" s="51">
        <v>17829</v>
      </c>
      <c r="P10" s="51">
        <v>18055</v>
      </c>
      <c r="Q10" s="51">
        <v>18241</v>
      </c>
      <c r="R10" s="51">
        <v>18397</v>
      </c>
      <c r="S10" s="51">
        <v>18472</v>
      </c>
      <c r="T10" s="51">
        <v>18690</v>
      </c>
      <c r="U10" s="51">
        <v>18661</v>
      </c>
      <c r="V10" s="51">
        <v>18882</v>
      </c>
      <c r="W10" s="51">
        <v>18905</v>
      </c>
      <c r="X10" s="51">
        <v>19186</v>
      </c>
      <c r="Y10" s="21"/>
      <c r="Z10" s="10">
        <f t="shared" si="1"/>
        <v>2694</v>
      </c>
      <c r="AA10" s="10">
        <f t="shared" si="2"/>
        <v>1105</v>
      </c>
      <c r="AB10" s="10">
        <f t="shared" si="3"/>
        <v>1388</v>
      </c>
      <c r="AC10" s="10">
        <f t="shared" si="4"/>
        <v>824</v>
      </c>
      <c r="AD10" s="10">
        <f t="shared" si="8"/>
        <v>641</v>
      </c>
      <c r="AE10" s="86"/>
      <c r="AF10" s="89">
        <f t="shared" si="9"/>
        <v>0.16335192820761582</v>
      </c>
      <c r="AG10" s="76">
        <f t="shared" si="10"/>
        <v>7.4041811846689898E-2</v>
      </c>
      <c r="AH10" s="76">
        <f t="shared" si="5"/>
        <v>8.6593050096699736E-2</v>
      </c>
      <c r="AI10" s="76">
        <f t="shared" si="6"/>
        <v>4.7310099328242525E-2</v>
      </c>
      <c r="AJ10" s="76">
        <f t="shared" si="7"/>
        <v>3.5140617290718712E-2</v>
      </c>
    </row>
    <row r="11" spans="1:36" s="11" customFormat="1" x14ac:dyDescent="0.3">
      <c r="A11" s="29" t="s">
        <v>2</v>
      </c>
      <c r="B11" s="30">
        <v>119972</v>
      </c>
      <c r="C11" s="30">
        <v>120707</v>
      </c>
      <c r="D11" s="30">
        <v>121728</v>
      </c>
      <c r="E11" s="30">
        <v>122474</v>
      </c>
      <c r="F11" s="30">
        <v>123558</v>
      </c>
      <c r="G11" s="30">
        <v>124524</v>
      </c>
      <c r="H11" s="30">
        <v>125587</v>
      </c>
      <c r="I11" s="30">
        <v>126532</v>
      </c>
      <c r="J11" s="30">
        <v>127906</v>
      </c>
      <c r="K11" s="30">
        <v>129475</v>
      </c>
      <c r="L11" s="43">
        <v>131498</v>
      </c>
      <c r="M11" s="52">
        <v>133736</v>
      </c>
      <c r="N11" s="52">
        <v>135602</v>
      </c>
      <c r="O11" s="52">
        <v>137370</v>
      </c>
      <c r="P11" s="52">
        <v>138901</v>
      </c>
      <c r="Q11" s="52">
        <v>140080</v>
      </c>
      <c r="R11" s="52">
        <v>140913</v>
      </c>
      <c r="S11" s="52">
        <v>141408</v>
      </c>
      <c r="T11" s="52">
        <v>141996</v>
      </c>
      <c r="U11" s="52">
        <v>143022</v>
      </c>
      <c r="V11" s="52">
        <v>144205</v>
      </c>
      <c r="W11" s="52">
        <v>144853</v>
      </c>
      <c r="X11" s="52">
        <v>146080</v>
      </c>
      <c r="Y11" s="21"/>
      <c r="Z11" s="60">
        <f t="shared" si="1"/>
        <v>20493</v>
      </c>
      <c r="AA11" s="60">
        <f t="shared" si="2"/>
        <v>4552</v>
      </c>
      <c r="AB11" s="60">
        <f t="shared" si="3"/>
        <v>6974</v>
      </c>
      <c r="AC11" s="60">
        <f t="shared" si="4"/>
        <v>8582</v>
      </c>
      <c r="AD11" s="60">
        <f t="shared" si="8"/>
        <v>4125</v>
      </c>
      <c r="AE11" s="86"/>
      <c r="AF11" s="91">
        <f>Z11/H11</f>
        <v>0.16317771743890688</v>
      </c>
      <c r="AG11" s="64">
        <f>AB11/B11</f>
        <v>5.8130230387090323E-2</v>
      </c>
      <c r="AH11" s="64">
        <f t="shared" si="5"/>
        <v>5.600526806077543E-2</v>
      </c>
      <c r="AI11" s="64">
        <f t="shared" si="6"/>
        <v>6.5263350012927948E-2</v>
      </c>
      <c r="AJ11" s="64">
        <f t="shared" si="7"/>
        <v>2.9447458595088519E-2</v>
      </c>
    </row>
    <row r="12" spans="1:36" x14ac:dyDescent="0.3">
      <c r="A12" s="13" t="s">
        <v>3</v>
      </c>
      <c r="B12" s="14">
        <f t="shared" ref="B12:W12" si="11">SUM(B13:B21)</f>
        <v>25218</v>
      </c>
      <c r="C12" s="14">
        <f t="shared" si="11"/>
        <v>25592</v>
      </c>
      <c r="D12" s="14">
        <f t="shared" si="11"/>
        <v>25930</v>
      </c>
      <c r="E12" s="14">
        <f t="shared" si="11"/>
        <v>26219</v>
      </c>
      <c r="F12" s="14">
        <f t="shared" si="11"/>
        <v>26540</v>
      </c>
      <c r="G12" s="14">
        <f t="shared" si="11"/>
        <v>27016</v>
      </c>
      <c r="H12" s="14">
        <f t="shared" si="11"/>
        <v>27580</v>
      </c>
      <c r="I12" s="14">
        <f t="shared" si="11"/>
        <v>28161</v>
      </c>
      <c r="J12" s="14">
        <f t="shared" si="11"/>
        <v>28802</v>
      </c>
      <c r="K12" s="14">
        <f t="shared" si="11"/>
        <v>29472</v>
      </c>
      <c r="L12" s="14">
        <f t="shared" si="11"/>
        <v>30267</v>
      </c>
      <c r="M12" s="14">
        <f t="shared" si="11"/>
        <v>31441</v>
      </c>
      <c r="N12" s="14">
        <f t="shared" si="11"/>
        <v>32657</v>
      </c>
      <c r="O12" s="14">
        <f t="shared" si="11"/>
        <v>34153</v>
      </c>
      <c r="P12" s="14">
        <f t="shared" si="11"/>
        <v>35938</v>
      </c>
      <c r="Q12" s="14">
        <f t="shared" si="11"/>
        <v>37614</v>
      </c>
      <c r="R12" s="14">
        <f t="shared" si="11"/>
        <v>38979</v>
      </c>
      <c r="S12" s="14">
        <f t="shared" si="11"/>
        <v>40397</v>
      </c>
      <c r="T12" s="14">
        <f t="shared" si="11"/>
        <v>41554</v>
      </c>
      <c r="U12" s="14">
        <f t="shared" si="11"/>
        <v>42755</v>
      </c>
      <c r="V12" s="14">
        <f t="shared" si="11"/>
        <v>43882</v>
      </c>
      <c r="W12" s="14">
        <f t="shared" si="11"/>
        <v>44598</v>
      </c>
      <c r="X12" s="14">
        <f>SUM(X13:X21)</f>
        <v>45337</v>
      </c>
      <c r="Y12" s="22"/>
      <c r="Z12" s="59">
        <f t="shared" si="1"/>
        <v>17757</v>
      </c>
      <c r="AA12" s="59">
        <f t="shared" si="2"/>
        <v>1798</v>
      </c>
      <c r="AB12" s="59">
        <f t="shared" si="3"/>
        <v>3251</v>
      </c>
      <c r="AC12" s="59">
        <f t="shared" si="4"/>
        <v>7347</v>
      </c>
      <c r="AD12" s="59">
        <f t="shared" si="8"/>
        <v>6268</v>
      </c>
      <c r="AE12" s="86"/>
      <c r="AF12" s="90">
        <f>Z12/H12</f>
        <v>0.64383611312545319</v>
      </c>
      <c r="AG12" s="63">
        <f t="shared" ref="AG12:AG38" si="12">AA12/B12</f>
        <v>7.1298279007058457E-2</v>
      </c>
      <c r="AH12" s="63">
        <f t="shared" si="5"/>
        <v>0.12033609712762808</v>
      </c>
      <c r="AI12" s="63">
        <f t="shared" si="6"/>
        <v>0.24273961740509467</v>
      </c>
      <c r="AJ12" s="63">
        <f t="shared" si="7"/>
        <v>0.16664008082097093</v>
      </c>
    </row>
    <row r="13" spans="1:36" s="71" customFormat="1" x14ac:dyDescent="0.3">
      <c r="A13" s="66" t="s">
        <v>4</v>
      </c>
      <c r="B13" s="67">
        <v>926</v>
      </c>
      <c r="C13" s="67">
        <v>941</v>
      </c>
      <c r="D13" s="67">
        <v>951</v>
      </c>
      <c r="E13" s="67">
        <v>960</v>
      </c>
      <c r="F13" s="67">
        <v>984</v>
      </c>
      <c r="G13" s="67">
        <v>1079</v>
      </c>
      <c r="H13" s="67">
        <v>1200</v>
      </c>
      <c r="I13" s="67">
        <v>1302</v>
      </c>
      <c r="J13" s="67">
        <v>1413</v>
      </c>
      <c r="K13" s="67">
        <v>1536</v>
      </c>
      <c r="L13" s="68">
        <v>1543</v>
      </c>
      <c r="M13" s="69">
        <v>1495</v>
      </c>
      <c r="N13" s="69">
        <v>1463</v>
      </c>
      <c r="O13" s="69">
        <v>1426</v>
      </c>
      <c r="P13" s="69">
        <v>1583</v>
      </c>
      <c r="Q13" s="69">
        <v>1633</v>
      </c>
      <c r="R13" s="69">
        <v>1723</v>
      </c>
      <c r="S13" s="69">
        <v>1790</v>
      </c>
      <c r="T13" s="69">
        <v>1874</v>
      </c>
      <c r="U13" s="69">
        <v>1931</v>
      </c>
      <c r="V13" s="69">
        <v>1970</v>
      </c>
      <c r="W13" s="69">
        <v>2050</v>
      </c>
      <c r="X13" s="69">
        <v>2075</v>
      </c>
      <c r="Y13" s="70"/>
      <c r="Z13" s="10">
        <f t="shared" si="1"/>
        <v>875</v>
      </c>
      <c r="AA13" s="10">
        <f t="shared" si="2"/>
        <v>153</v>
      </c>
      <c r="AB13" s="10">
        <f t="shared" si="3"/>
        <v>464</v>
      </c>
      <c r="AC13" s="10">
        <f t="shared" si="4"/>
        <v>90</v>
      </c>
      <c r="AD13" s="10">
        <f t="shared" si="8"/>
        <v>337</v>
      </c>
      <c r="AE13" s="86"/>
      <c r="AF13" s="89">
        <f>Z13/H13</f>
        <v>0.72916666666666663</v>
      </c>
      <c r="AG13" s="76">
        <f t="shared" si="12"/>
        <v>0.1652267818574514</v>
      </c>
      <c r="AH13" s="76">
        <f t="shared" si="5"/>
        <v>0.43002780352177944</v>
      </c>
      <c r="AI13" s="76">
        <f t="shared" si="6"/>
        <v>5.832793259883344E-2</v>
      </c>
      <c r="AJ13" s="76">
        <f t="shared" si="7"/>
        <v>0.2063686466625842</v>
      </c>
    </row>
    <row r="14" spans="1:36" s="71" customFormat="1" x14ac:dyDescent="0.3">
      <c r="A14" s="66" t="s">
        <v>5</v>
      </c>
      <c r="B14" s="67">
        <v>5081</v>
      </c>
      <c r="C14" s="67">
        <v>5174</v>
      </c>
      <c r="D14" s="67">
        <v>5294</v>
      </c>
      <c r="E14" s="67">
        <v>5404</v>
      </c>
      <c r="F14" s="67">
        <v>5538</v>
      </c>
      <c r="G14" s="67">
        <v>5625</v>
      </c>
      <c r="H14" s="67">
        <v>5681</v>
      </c>
      <c r="I14" s="67">
        <v>5807</v>
      </c>
      <c r="J14" s="67">
        <v>5837</v>
      </c>
      <c r="K14" s="67">
        <v>5968</v>
      </c>
      <c r="L14" s="68">
        <v>6174</v>
      </c>
      <c r="M14" s="69">
        <v>6508</v>
      </c>
      <c r="N14" s="69">
        <v>6731</v>
      </c>
      <c r="O14" s="69">
        <v>7045</v>
      </c>
      <c r="P14" s="69">
        <v>7213</v>
      </c>
      <c r="Q14" s="69">
        <v>7381</v>
      </c>
      <c r="R14" s="69">
        <v>7478</v>
      </c>
      <c r="S14" s="69">
        <v>7587</v>
      </c>
      <c r="T14" s="69">
        <v>7683</v>
      </c>
      <c r="U14" s="69">
        <v>7733</v>
      </c>
      <c r="V14" s="69">
        <v>7827</v>
      </c>
      <c r="W14" s="69">
        <v>7844</v>
      </c>
      <c r="X14" s="69">
        <v>7875</v>
      </c>
      <c r="Y14" s="70"/>
      <c r="Z14" s="10">
        <f t="shared" si="1"/>
        <v>2194</v>
      </c>
      <c r="AA14" s="10">
        <f t="shared" si="2"/>
        <v>544</v>
      </c>
      <c r="AB14" s="10">
        <f t="shared" si="3"/>
        <v>549</v>
      </c>
      <c r="AC14" s="10">
        <f t="shared" si="4"/>
        <v>1207</v>
      </c>
      <c r="AD14" s="10">
        <f t="shared" si="8"/>
        <v>446</v>
      </c>
      <c r="AE14" s="86"/>
      <c r="AF14" s="89">
        <f t="shared" ref="AF14:AF21" si="13">Z14/H14</f>
        <v>0.38619961274423514</v>
      </c>
      <c r="AG14" s="76">
        <f t="shared" si="12"/>
        <v>0.10706553827986617</v>
      </c>
      <c r="AH14" s="76">
        <f t="shared" si="5"/>
        <v>9.7600000000000006E-2</v>
      </c>
      <c r="AI14" s="76">
        <f t="shared" si="6"/>
        <v>0.19549724651765468</v>
      </c>
      <c r="AJ14" s="76">
        <f t="shared" si="7"/>
        <v>6.0425416610215416E-2</v>
      </c>
    </row>
    <row r="15" spans="1:36" s="71" customFormat="1" x14ac:dyDescent="0.3">
      <c r="A15" s="66" t="s">
        <v>6</v>
      </c>
      <c r="B15" s="67">
        <v>369</v>
      </c>
      <c r="C15" s="67">
        <v>379</v>
      </c>
      <c r="D15" s="67">
        <v>383</v>
      </c>
      <c r="E15" s="67">
        <v>386</v>
      </c>
      <c r="F15" s="67">
        <v>412</v>
      </c>
      <c r="G15" s="67">
        <v>456</v>
      </c>
      <c r="H15" s="67">
        <v>476</v>
      </c>
      <c r="I15" s="67">
        <v>492</v>
      </c>
      <c r="J15" s="67">
        <v>519</v>
      </c>
      <c r="K15" s="67">
        <v>534</v>
      </c>
      <c r="L15" s="68">
        <v>535</v>
      </c>
      <c r="M15" s="69">
        <v>518</v>
      </c>
      <c r="N15" s="69">
        <v>509</v>
      </c>
      <c r="O15" s="69">
        <v>484</v>
      </c>
      <c r="P15" s="69">
        <v>571</v>
      </c>
      <c r="Q15" s="69">
        <v>605</v>
      </c>
      <c r="R15" s="69">
        <v>644</v>
      </c>
      <c r="S15" s="69">
        <v>657</v>
      </c>
      <c r="T15" s="69">
        <v>649</v>
      </c>
      <c r="U15" s="69">
        <v>632</v>
      </c>
      <c r="V15" s="69">
        <v>638</v>
      </c>
      <c r="W15" s="69">
        <v>630</v>
      </c>
      <c r="X15" s="69">
        <v>668</v>
      </c>
      <c r="Y15" s="70"/>
      <c r="Z15" s="10">
        <f t="shared" si="1"/>
        <v>192</v>
      </c>
      <c r="AA15" s="10">
        <f t="shared" si="2"/>
        <v>87</v>
      </c>
      <c r="AB15" s="10">
        <f t="shared" si="3"/>
        <v>79</v>
      </c>
      <c r="AC15" s="10">
        <f t="shared" si="4"/>
        <v>70</v>
      </c>
      <c r="AD15" s="10">
        <f t="shared" si="8"/>
        <v>33</v>
      </c>
      <c r="AE15" s="86"/>
      <c r="AF15" s="89">
        <f t="shared" si="13"/>
        <v>0.40336134453781514</v>
      </c>
      <c r="AG15" s="76">
        <f t="shared" si="12"/>
        <v>0.23577235772357724</v>
      </c>
      <c r="AH15" s="76">
        <f t="shared" si="5"/>
        <v>0.17324561403508773</v>
      </c>
      <c r="AI15" s="76">
        <f t="shared" si="6"/>
        <v>0.13084112149532709</v>
      </c>
      <c r="AJ15" s="76">
        <f t="shared" si="7"/>
        <v>5.4545454545454543E-2</v>
      </c>
    </row>
    <row r="16" spans="1:36" s="71" customFormat="1" x14ac:dyDescent="0.3">
      <c r="A16" s="66" t="s">
        <v>7</v>
      </c>
      <c r="B16" s="67">
        <v>84</v>
      </c>
      <c r="C16" s="67">
        <v>105</v>
      </c>
      <c r="D16" s="67">
        <v>127</v>
      </c>
      <c r="E16" s="67">
        <v>141</v>
      </c>
      <c r="F16" s="67">
        <v>163</v>
      </c>
      <c r="G16" s="67">
        <v>187</v>
      </c>
      <c r="H16" s="67">
        <v>209</v>
      </c>
      <c r="I16" s="67">
        <v>226</v>
      </c>
      <c r="J16" s="67">
        <v>247</v>
      </c>
      <c r="K16" s="67">
        <v>268</v>
      </c>
      <c r="L16" s="68">
        <v>265</v>
      </c>
      <c r="M16" s="69">
        <v>249</v>
      </c>
      <c r="N16" s="69">
        <v>235</v>
      </c>
      <c r="O16" s="69">
        <v>219</v>
      </c>
      <c r="P16" s="69">
        <v>248</v>
      </c>
      <c r="Q16" s="69">
        <v>252</v>
      </c>
      <c r="R16" s="69">
        <v>267</v>
      </c>
      <c r="S16" s="69">
        <v>258</v>
      </c>
      <c r="T16" s="69">
        <v>252</v>
      </c>
      <c r="U16" s="69">
        <v>262</v>
      </c>
      <c r="V16" s="69">
        <v>261</v>
      </c>
      <c r="W16" s="69">
        <v>254</v>
      </c>
      <c r="X16" s="69">
        <v>260</v>
      </c>
      <c r="Y16" s="70"/>
      <c r="Z16" s="10">
        <f t="shared" si="1"/>
        <v>51</v>
      </c>
      <c r="AA16" s="10">
        <f t="shared" si="2"/>
        <v>103</v>
      </c>
      <c r="AB16" s="10">
        <f t="shared" si="3"/>
        <v>78</v>
      </c>
      <c r="AC16" s="10">
        <f t="shared" si="4"/>
        <v>-13</v>
      </c>
      <c r="AD16" s="10">
        <f t="shared" si="8"/>
        <v>9</v>
      </c>
      <c r="AE16" s="86"/>
      <c r="AF16" s="89">
        <f t="shared" si="13"/>
        <v>0.24401913875598086</v>
      </c>
      <c r="AG16" s="76">
        <f t="shared" si="12"/>
        <v>1.2261904761904763</v>
      </c>
      <c r="AH16" s="76">
        <f t="shared" si="5"/>
        <v>0.41711229946524064</v>
      </c>
      <c r="AI16" s="76">
        <f t="shared" si="6"/>
        <v>-4.9056603773584909E-2</v>
      </c>
      <c r="AJ16" s="76">
        <f t="shared" si="7"/>
        <v>3.5714285714285712E-2</v>
      </c>
    </row>
    <row r="17" spans="1:36" s="71" customFormat="1" x14ac:dyDescent="0.3">
      <c r="A17" s="66" t="s">
        <v>8</v>
      </c>
      <c r="B17" s="67">
        <v>3260</v>
      </c>
      <c r="C17" s="67">
        <v>3328</v>
      </c>
      <c r="D17" s="67">
        <v>3350</v>
      </c>
      <c r="E17" s="67">
        <v>3414</v>
      </c>
      <c r="F17" s="67">
        <v>3432</v>
      </c>
      <c r="G17" s="67">
        <v>3441</v>
      </c>
      <c r="H17" s="67">
        <v>3507</v>
      </c>
      <c r="I17" s="67">
        <v>3556</v>
      </c>
      <c r="J17" s="67">
        <v>3627</v>
      </c>
      <c r="K17" s="67">
        <v>3779</v>
      </c>
      <c r="L17" s="68">
        <v>3873</v>
      </c>
      <c r="M17" s="69">
        <v>4004</v>
      </c>
      <c r="N17" s="69">
        <v>4260</v>
      </c>
      <c r="O17" s="69">
        <v>4681</v>
      </c>
      <c r="P17" s="69">
        <v>5220</v>
      </c>
      <c r="Q17" s="69">
        <v>5827</v>
      </c>
      <c r="R17" s="69">
        <v>6304</v>
      </c>
      <c r="S17" s="69">
        <v>6688</v>
      </c>
      <c r="T17" s="69">
        <v>7003</v>
      </c>
      <c r="U17" s="69">
        <v>7271</v>
      </c>
      <c r="V17" s="69">
        <v>7435</v>
      </c>
      <c r="W17" s="69">
        <v>7655</v>
      </c>
      <c r="X17" s="69">
        <v>7882</v>
      </c>
      <c r="Y17" s="70"/>
      <c r="Z17" s="10">
        <f t="shared" si="1"/>
        <v>4375</v>
      </c>
      <c r="AA17" s="10">
        <f t="shared" si="2"/>
        <v>181</v>
      </c>
      <c r="AB17" s="10">
        <f t="shared" si="3"/>
        <v>432</v>
      </c>
      <c r="AC17" s="10">
        <f t="shared" si="4"/>
        <v>1954</v>
      </c>
      <c r="AD17" s="10">
        <f t="shared" si="8"/>
        <v>1608</v>
      </c>
      <c r="AE17" s="86"/>
      <c r="AF17" s="89">
        <f t="shared" si="13"/>
        <v>1.2475049900199602</v>
      </c>
      <c r="AG17" s="76">
        <f t="shared" si="12"/>
        <v>5.5521472392638035E-2</v>
      </c>
      <c r="AH17" s="76">
        <f t="shared" si="5"/>
        <v>0.12554489973844812</v>
      </c>
      <c r="AI17" s="76">
        <f t="shared" si="6"/>
        <v>0.50451846114123422</v>
      </c>
      <c r="AJ17" s="76">
        <f t="shared" si="7"/>
        <v>0.2759567530461644</v>
      </c>
    </row>
    <row r="18" spans="1:36" s="71" customFormat="1" ht="16.5" customHeight="1" x14ac:dyDescent="0.3">
      <c r="A18" s="66" t="s">
        <v>9</v>
      </c>
      <c r="B18" s="67">
        <v>4499</v>
      </c>
      <c r="C18" s="67">
        <v>4554</v>
      </c>
      <c r="D18" s="67">
        <v>4579</v>
      </c>
      <c r="E18" s="67">
        <v>4608</v>
      </c>
      <c r="F18" s="67">
        <v>4679</v>
      </c>
      <c r="G18" s="67">
        <v>4774</v>
      </c>
      <c r="H18" s="67">
        <v>4868</v>
      </c>
      <c r="I18" s="67">
        <v>4860</v>
      </c>
      <c r="J18" s="67">
        <v>4905</v>
      </c>
      <c r="K18" s="67">
        <v>4996</v>
      </c>
      <c r="L18" s="68">
        <v>5109</v>
      </c>
      <c r="M18" s="69">
        <v>5349</v>
      </c>
      <c r="N18" s="69">
        <v>5679</v>
      </c>
      <c r="O18" s="69">
        <v>6033</v>
      </c>
      <c r="P18" s="69">
        <v>6232</v>
      </c>
      <c r="Q18" s="69">
        <v>6459</v>
      </c>
      <c r="R18" s="69">
        <v>6727</v>
      </c>
      <c r="S18" s="69">
        <v>7101</v>
      </c>
      <c r="T18" s="69">
        <v>7326</v>
      </c>
      <c r="U18" s="69">
        <v>7543</v>
      </c>
      <c r="V18" s="69">
        <v>7787</v>
      </c>
      <c r="W18" s="69">
        <v>7883</v>
      </c>
      <c r="X18" s="69">
        <v>7947</v>
      </c>
      <c r="Y18" s="70"/>
      <c r="Z18" s="10">
        <f t="shared" si="1"/>
        <v>3079</v>
      </c>
      <c r="AA18" s="10">
        <f t="shared" si="2"/>
        <v>275</v>
      </c>
      <c r="AB18" s="10">
        <f t="shared" si="3"/>
        <v>335</v>
      </c>
      <c r="AC18" s="10">
        <f t="shared" si="4"/>
        <v>1350</v>
      </c>
      <c r="AD18" s="10">
        <f t="shared" si="8"/>
        <v>1328</v>
      </c>
      <c r="AE18" s="86"/>
      <c r="AF18" s="89">
        <f t="shared" si="13"/>
        <v>0.63249794576828267</v>
      </c>
      <c r="AG18" s="76">
        <f t="shared" si="12"/>
        <v>6.1124694376528114E-2</v>
      </c>
      <c r="AH18" s="76">
        <f t="shared" si="5"/>
        <v>7.0171763720150812E-2</v>
      </c>
      <c r="AI18" s="76">
        <f t="shared" si="6"/>
        <v>0.26423957721667646</v>
      </c>
      <c r="AJ18" s="76">
        <f t="shared" si="7"/>
        <v>0.20560458275274809</v>
      </c>
    </row>
    <row r="19" spans="1:36" s="71" customFormat="1" x14ac:dyDescent="0.3">
      <c r="A19" s="66" t="s">
        <v>10</v>
      </c>
      <c r="B19" s="67">
        <v>2254</v>
      </c>
      <c r="C19" s="67">
        <v>2325</v>
      </c>
      <c r="D19" s="67">
        <v>2357</v>
      </c>
      <c r="E19" s="67">
        <v>2393</v>
      </c>
      <c r="F19" s="67">
        <v>2292</v>
      </c>
      <c r="G19" s="67">
        <v>2326</v>
      </c>
      <c r="H19" s="67">
        <v>2412</v>
      </c>
      <c r="I19" s="67">
        <v>2487</v>
      </c>
      <c r="J19" s="67">
        <v>2655</v>
      </c>
      <c r="K19" s="67">
        <v>2786</v>
      </c>
      <c r="L19" s="68">
        <v>2870</v>
      </c>
      <c r="M19" s="69">
        <v>2936</v>
      </c>
      <c r="N19" s="69">
        <v>2934</v>
      </c>
      <c r="O19" s="69">
        <v>2959</v>
      </c>
      <c r="P19" s="69">
        <v>2968</v>
      </c>
      <c r="Q19" s="69">
        <v>2996</v>
      </c>
      <c r="R19" s="69">
        <v>3073</v>
      </c>
      <c r="S19" s="69">
        <v>3136</v>
      </c>
      <c r="T19" s="69">
        <v>3226</v>
      </c>
      <c r="U19" s="69">
        <v>3308</v>
      </c>
      <c r="V19" s="69">
        <v>3409</v>
      </c>
      <c r="W19" s="69">
        <v>3464</v>
      </c>
      <c r="X19" s="69">
        <v>3479</v>
      </c>
      <c r="Y19" s="70"/>
      <c r="Z19" s="10">
        <f t="shared" si="1"/>
        <v>1067</v>
      </c>
      <c r="AA19" s="10">
        <f t="shared" si="2"/>
        <v>72</v>
      </c>
      <c r="AB19" s="10">
        <f t="shared" si="3"/>
        <v>544</v>
      </c>
      <c r="AC19" s="10">
        <f t="shared" si="4"/>
        <v>126</v>
      </c>
      <c r="AD19" s="10">
        <f t="shared" si="8"/>
        <v>413</v>
      </c>
      <c r="AE19" s="86"/>
      <c r="AF19" s="89">
        <f t="shared" si="13"/>
        <v>0.44237147595356552</v>
      </c>
      <c r="AG19" s="76">
        <f t="shared" si="12"/>
        <v>3.1943212067435667E-2</v>
      </c>
      <c r="AH19" s="76">
        <f t="shared" si="5"/>
        <v>0.23387790197764402</v>
      </c>
      <c r="AI19" s="76">
        <f t="shared" si="6"/>
        <v>4.3902439024390241E-2</v>
      </c>
      <c r="AJ19" s="76">
        <f t="shared" si="7"/>
        <v>0.13785046728971961</v>
      </c>
    </row>
    <row r="20" spans="1:36" s="71" customFormat="1" x14ac:dyDescent="0.3">
      <c r="A20" s="66" t="s">
        <v>11</v>
      </c>
      <c r="B20" s="67">
        <v>3827</v>
      </c>
      <c r="C20" s="67">
        <v>3756</v>
      </c>
      <c r="D20" s="67">
        <v>3804</v>
      </c>
      <c r="E20" s="67">
        <v>3781</v>
      </c>
      <c r="F20" s="67">
        <v>3750</v>
      </c>
      <c r="G20" s="67">
        <v>3750</v>
      </c>
      <c r="H20" s="67">
        <v>3743</v>
      </c>
      <c r="I20" s="67">
        <v>3870</v>
      </c>
      <c r="J20" s="67">
        <v>3856</v>
      </c>
      <c r="K20" s="67">
        <v>3807</v>
      </c>
      <c r="L20" s="68">
        <v>3937</v>
      </c>
      <c r="M20" s="69">
        <v>4205</v>
      </c>
      <c r="N20" s="69">
        <v>4303</v>
      </c>
      <c r="O20" s="69">
        <v>4573</v>
      </c>
      <c r="P20" s="69">
        <v>4894</v>
      </c>
      <c r="Q20" s="69">
        <v>5210</v>
      </c>
      <c r="R20" s="69">
        <v>5383</v>
      </c>
      <c r="S20" s="69">
        <v>5584</v>
      </c>
      <c r="T20" s="69">
        <v>5693</v>
      </c>
      <c r="U20" s="69">
        <v>5911</v>
      </c>
      <c r="V20" s="69">
        <v>6114</v>
      </c>
      <c r="W20" s="69">
        <v>6156</v>
      </c>
      <c r="X20" s="69">
        <v>6260</v>
      </c>
      <c r="Y20" s="70"/>
      <c r="Z20" s="10">
        <f t="shared" si="1"/>
        <v>2517</v>
      </c>
      <c r="AA20" s="10">
        <f t="shared" si="2"/>
        <v>-77</v>
      </c>
      <c r="AB20" s="10">
        <f t="shared" si="3"/>
        <v>187</v>
      </c>
      <c r="AC20" s="10">
        <f t="shared" si="4"/>
        <v>1273</v>
      </c>
      <c r="AD20" s="10">
        <f t="shared" si="8"/>
        <v>904</v>
      </c>
      <c r="AE20" s="86"/>
      <c r="AF20" s="89">
        <f t="shared" si="13"/>
        <v>0.67245524979962601</v>
      </c>
      <c r="AG20" s="76">
        <f t="shared" si="12"/>
        <v>-2.0120198588973084E-2</v>
      </c>
      <c r="AH20" s="76">
        <f t="shared" si="5"/>
        <v>4.9866666666666663E-2</v>
      </c>
      <c r="AI20" s="76">
        <f t="shared" si="6"/>
        <v>0.32334264668529339</v>
      </c>
      <c r="AJ20" s="76">
        <f t="shared" si="7"/>
        <v>0.17351247600767755</v>
      </c>
    </row>
    <row r="21" spans="1:36" s="71" customFormat="1" x14ac:dyDescent="0.3">
      <c r="A21" s="66" t="s">
        <v>12</v>
      </c>
      <c r="B21" s="67">
        <v>4918</v>
      </c>
      <c r="C21" s="67">
        <v>5030</v>
      </c>
      <c r="D21" s="67">
        <v>5085</v>
      </c>
      <c r="E21" s="67">
        <v>5132</v>
      </c>
      <c r="F21" s="67">
        <v>5290</v>
      </c>
      <c r="G21" s="67">
        <v>5378</v>
      </c>
      <c r="H21" s="67">
        <v>5484</v>
      </c>
      <c r="I21" s="67">
        <v>5561</v>
      </c>
      <c r="J21" s="67">
        <v>5743</v>
      </c>
      <c r="K21" s="67">
        <v>5798</v>
      </c>
      <c r="L21" s="68">
        <v>5961</v>
      </c>
      <c r="M21" s="69">
        <v>6177</v>
      </c>
      <c r="N21" s="69">
        <v>6543</v>
      </c>
      <c r="O21" s="69">
        <v>6733</v>
      </c>
      <c r="P21" s="69">
        <v>7009</v>
      </c>
      <c r="Q21" s="69">
        <v>7251</v>
      </c>
      <c r="R21" s="69">
        <v>7380</v>
      </c>
      <c r="S21" s="69">
        <v>7596</v>
      </c>
      <c r="T21" s="69">
        <v>7848</v>
      </c>
      <c r="U21" s="69">
        <v>8164</v>
      </c>
      <c r="V21" s="69">
        <v>8441</v>
      </c>
      <c r="W21" s="69">
        <v>8662</v>
      </c>
      <c r="X21" s="69">
        <v>8891</v>
      </c>
      <c r="Y21" s="70"/>
      <c r="Z21" s="10">
        <f t="shared" si="1"/>
        <v>3407</v>
      </c>
      <c r="AA21" s="10">
        <f t="shared" si="2"/>
        <v>460</v>
      </c>
      <c r="AB21" s="10">
        <f t="shared" si="3"/>
        <v>583</v>
      </c>
      <c r="AC21" s="10">
        <f t="shared" si="4"/>
        <v>1290</v>
      </c>
      <c r="AD21" s="10">
        <f t="shared" si="8"/>
        <v>1190</v>
      </c>
      <c r="AE21" s="86"/>
      <c r="AF21" s="89">
        <f t="shared" si="13"/>
        <v>0.62126185266229028</v>
      </c>
      <c r="AG21" s="76">
        <f t="shared" si="12"/>
        <v>9.3533956893045958E-2</v>
      </c>
      <c r="AH21" s="76">
        <f t="shared" si="5"/>
        <v>0.10840461137969505</v>
      </c>
      <c r="AI21" s="76">
        <f t="shared" si="6"/>
        <v>0.21640664318067437</v>
      </c>
      <c r="AJ21" s="76">
        <f t="shared" si="7"/>
        <v>0.1641152944421459</v>
      </c>
    </row>
    <row r="22" spans="1:36" s="11" customFormat="1" ht="12.75" customHeight="1" x14ac:dyDescent="0.3">
      <c r="A22" s="15" t="s">
        <v>13</v>
      </c>
      <c r="B22" s="16">
        <f t="shared" ref="B22:W22" si="14">SUM(B23:B30)</f>
        <v>21907</v>
      </c>
      <c r="C22" s="16">
        <f t="shared" si="14"/>
        <v>21856</v>
      </c>
      <c r="D22" s="16">
        <f t="shared" si="14"/>
        <v>21795</v>
      </c>
      <c r="E22" s="16">
        <f t="shared" si="14"/>
        <v>21662</v>
      </c>
      <c r="F22" s="16">
        <f t="shared" si="14"/>
        <v>21465</v>
      </c>
      <c r="G22" s="16">
        <f t="shared" si="14"/>
        <v>21411</v>
      </c>
      <c r="H22" s="16">
        <f t="shared" si="14"/>
        <v>21635</v>
      </c>
      <c r="I22" s="16">
        <f t="shared" si="14"/>
        <v>22017</v>
      </c>
      <c r="J22" s="16">
        <f t="shared" si="14"/>
        <v>22285</v>
      </c>
      <c r="K22" s="16">
        <f t="shared" si="14"/>
        <v>22722</v>
      </c>
      <c r="L22" s="16">
        <f t="shared" si="14"/>
        <v>23230</v>
      </c>
      <c r="M22" s="16">
        <f t="shared" si="14"/>
        <v>23784</v>
      </c>
      <c r="N22" s="16">
        <f t="shared" si="14"/>
        <v>24443</v>
      </c>
      <c r="O22" s="16">
        <f t="shared" si="14"/>
        <v>25244</v>
      </c>
      <c r="P22" s="16">
        <f t="shared" si="14"/>
        <v>25859</v>
      </c>
      <c r="Q22" s="16">
        <f t="shared" si="14"/>
        <v>26450</v>
      </c>
      <c r="R22" s="16">
        <f t="shared" si="14"/>
        <v>26866</v>
      </c>
      <c r="S22" s="16">
        <f t="shared" si="14"/>
        <v>27271</v>
      </c>
      <c r="T22" s="16">
        <f t="shared" si="14"/>
        <v>27655</v>
      </c>
      <c r="U22" s="16">
        <f t="shared" si="14"/>
        <v>27960</v>
      </c>
      <c r="V22" s="16">
        <f t="shared" si="14"/>
        <v>28345</v>
      </c>
      <c r="W22" s="16">
        <f t="shared" si="14"/>
        <v>28642</v>
      </c>
      <c r="X22" s="16">
        <f>SUM(X23:X30)</f>
        <v>28895</v>
      </c>
      <c r="Y22" s="21"/>
      <c r="Z22" s="56">
        <f t="shared" si="1"/>
        <v>7260</v>
      </c>
      <c r="AA22" s="56">
        <f t="shared" si="2"/>
        <v>-496</v>
      </c>
      <c r="AB22" s="56">
        <f t="shared" si="3"/>
        <v>1819</v>
      </c>
      <c r="AC22" s="56">
        <f t="shared" si="4"/>
        <v>3220</v>
      </c>
      <c r="AD22" s="56">
        <f t="shared" si="8"/>
        <v>1895</v>
      </c>
      <c r="AE22" s="86"/>
      <c r="AF22" s="93">
        <f>Z22/H22</f>
        <v>0.33556736769124107</v>
      </c>
      <c r="AG22" s="65">
        <f t="shared" si="12"/>
        <v>-2.264116492445337E-2</v>
      </c>
      <c r="AH22" s="65">
        <f t="shared" si="5"/>
        <v>8.4956330857970205E-2</v>
      </c>
      <c r="AI22" s="65">
        <f t="shared" si="6"/>
        <v>0.13861386138613863</v>
      </c>
      <c r="AJ22" s="65">
        <f t="shared" si="7"/>
        <v>7.1644612476370509E-2</v>
      </c>
    </row>
    <row r="23" spans="1:36" s="71" customFormat="1" x14ac:dyDescent="0.3">
      <c r="A23" s="66" t="s">
        <v>14</v>
      </c>
      <c r="B23" s="67">
        <v>2833</v>
      </c>
      <c r="C23" s="67">
        <v>2790</v>
      </c>
      <c r="D23" s="67">
        <v>2773</v>
      </c>
      <c r="E23" s="67">
        <v>2736</v>
      </c>
      <c r="F23" s="67">
        <v>2745</v>
      </c>
      <c r="G23" s="67">
        <v>2810</v>
      </c>
      <c r="H23" s="67">
        <v>2863</v>
      </c>
      <c r="I23" s="67">
        <v>2939</v>
      </c>
      <c r="J23" s="67">
        <v>2955</v>
      </c>
      <c r="K23" s="67">
        <v>2999</v>
      </c>
      <c r="L23" s="72">
        <v>3023</v>
      </c>
      <c r="M23" s="69">
        <v>3073</v>
      </c>
      <c r="N23" s="69">
        <v>3117</v>
      </c>
      <c r="O23" s="69">
        <v>3234</v>
      </c>
      <c r="P23" s="69">
        <v>3347</v>
      </c>
      <c r="Q23" s="69">
        <v>3469</v>
      </c>
      <c r="R23" s="69">
        <v>3537</v>
      </c>
      <c r="S23" s="69">
        <v>3615</v>
      </c>
      <c r="T23" s="69">
        <v>3651</v>
      </c>
      <c r="U23" s="69">
        <v>3708</v>
      </c>
      <c r="V23" s="69">
        <v>3761</v>
      </c>
      <c r="W23" s="69">
        <v>3781</v>
      </c>
      <c r="X23" s="69">
        <v>3820</v>
      </c>
      <c r="Y23" s="70"/>
      <c r="Z23" s="10">
        <f t="shared" si="1"/>
        <v>957</v>
      </c>
      <c r="AA23" s="10">
        <f t="shared" si="2"/>
        <v>-23</v>
      </c>
      <c r="AB23" s="10">
        <f t="shared" si="3"/>
        <v>213</v>
      </c>
      <c r="AC23" s="10">
        <f t="shared" si="4"/>
        <v>446</v>
      </c>
      <c r="AD23" s="10">
        <f t="shared" si="8"/>
        <v>292</v>
      </c>
      <c r="AE23" s="86"/>
      <c r="AF23" s="89">
        <f>Z23/H23</f>
        <v>0.33426475724764232</v>
      </c>
      <c r="AG23" s="76">
        <f t="shared" si="12"/>
        <v>-8.1186021884927639E-3</v>
      </c>
      <c r="AH23" s="76">
        <f t="shared" si="5"/>
        <v>7.5800711743772245E-2</v>
      </c>
      <c r="AI23" s="76">
        <f t="shared" si="6"/>
        <v>0.14753556070129012</v>
      </c>
      <c r="AJ23" s="76">
        <f t="shared" si="7"/>
        <v>8.4174113577399831E-2</v>
      </c>
    </row>
    <row r="24" spans="1:36" s="71" customFormat="1" x14ac:dyDescent="0.3">
      <c r="A24" s="66" t="s">
        <v>15</v>
      </c>
      <c r="B24" s="67">
        <v>4210</v>
      </c>
      <c r="C24" s="67">
        <v>4250</v>
      </c>
      <c r="D24" s="67">
        <v>4259</v>
      </c>
      <c r="E24" s="67">
        <v>4290</v>
      </c>
      <c r="F24" s="67">
        <v>4346</v>
      </c>
      <c r="G24" s="67">
        <v>4424</v>
      </c>
      <c r="H24" s="67">
        <v>4505</v>
      </c>
      <c r="I24" s="67">
        <v>4642</v>
      </c>
      <c r="J24" s="67">
        <v>4837</v>
      </c>
      <c r="K24" s="67">
        <v>5049</v>
      </c>
      <c r="L24" s="68">
        <v>5377</v>
      </c>
      <c r="M24" s="69">
        <v>5738</v>
      </c>
      <c r="N24" s="69">
        <v>5975</v>
      </c>
      <c r="O24" s="69">
        <v>6189</v>
      </c>
      <c r="P24" s="69">
        <v>6310</v>
      </c>
      <c r="Q24" s="69">
        <v>6541</v>
      </c>
      <c r="R24" s="69">
        <v>6689</v>
      </c>
      <c r="S24" s="69">
        <v>6912</v>
      </c>
      <c r="T24" s="69">
        <v>7236</v>
      </c>
      <c r="U24" s="69">
        <v>7428</v>
      </c>
      <c r="V24" s="69">
        <v>7639</v>
      </c>
      <c r="W24" s="69">
        <v>7792</v>
      </c>
      <c r="X24" s="69">
        <v>7944</v>
      </c>
      <c r="Y24" s="70"/>
      <c r="Z24" s="10">
        <f t="shared" si="1"/>
        <v>3439</v>
      </c>
      <c r="AA24" s="10">
        <f t="shared" si="2"/>
        <v>214</v>
      </c>
      <c r="AB24" s="10">
        <f t="shared" si="3"/>
        <v>953</v>
      </c>
      <c r="AC24" s="10">
        <f t="shared" si="4"/>
        <v>1164</v>
      </c>
      <c r="AD24" s="10">
        <f t="shared" si="8"/>
        <v>1098</v>
      </c>
      <c r="AE24" s="86"/>
      <c r="AF24" s="89">
        <f t="shared" ref="AF24:AF30" si="15">Z24/H24</f>
        <v>0.7633740288568257</v>
      </c>
      <c r="AG24" s="76">
        <f t="shared" si="12"/>
        <v>5.0831353919239902E-2</v>
      </c>
      <c r="AH24" s="76">
        <f t="shared" si="5"/>
        <v>0.21541591320072331</v>
      </c>
      <c r="AI24" s="76">
        <f t="shared" si="6"/>
        <v>0.21647758973405246</v>
      </c>
      <c r="AJ24" s="76">
        <f t="shared" si="7"/>
        <v>0.16786424094175204</v>
      </c>
    </row>
    <row r="25" spans="1:36" s="71" customFormat="1" x14ac:dyDescent="0.3">
      <c r="A25" s="66" t="s">
        <v>16</v>
      </c>
      <c r="B25" s="67">
        <v>3627</v>
      </c>
      <c r="C25" s="67">
        <v>3626</v>
      </c>
      <c r="D25" s="67">
        <v>3623</v>
      </c>
      <c r="E25" s="67">
        <v>3560</v>
      </c>
      <c r="F25" s="67">
        <v>3541</v>
      </c>
      <c r="G25" s="67">
        <v>3505</v>
      </c>
      <c r="H25" s="67">
        <v>3475</v>
      </c>
      <c r="I25" s="67">
        <v>3496</v>
      </c>
      <c r="J25" s="67">
        <v>3477</v>
      </c>
      <c r="K25" s="67">
        <v>3526</v>
      </c>
      <c r="L25" s="68">
        <v>3604</v>
      </c>
      <c r="M25" s="69">
        <v>3591</v>
      </c>
      <c r="N25" s="69">
        <v>3721</v>
      </c>
      <c r="O25" s="69">
        <v>3790</v>
      </c>
      <c r="P25" s="69">
        <v>3922</v>
      </c>
      <c r="Q25" s="69">
        <v>3899</v>
      </c>
      <c r="R25" s="69">
        <v>3976</v>
      </c>
      <c r="S25" s="69">
        <v>4016</v>
      </c>
      <c r="T25" s="69">
        <v>4023</v>
      </c>
      <c r="U25" s="69">
        <v>4075</v>
      </c>
      <c r="V25" s="69">
        <v>4149</v>
      </c>
      <c r="W25" s="69">
        <v>4156</v>
      </c>
      <c r="X25" s="69">
        <v>4202</v>
      </c>
      <c r="Y25" s="70"/>
      <c r="Z25" s="10">
        <f t="shared" si="1"/>
        <v>727</v>
      </c>
      <c r="AA25" s="10">
        <f t="shared" si="2"/>
        <v>-122</v>
      </c>
      <c r="AB25" s="10">
        <f t="shared" si="3"/>
        <v>99</v>
      </c>
      <c r="AC25" s="10">
        <f t="shared" si="4"/>
        <v>295</v>
      </c>
      <c r="AD25" s="10">
        <f t="shared" si="8"/>
        <v>250</v>
      </c>
      <c r="AE25" s="86"/>
      <c r="AF25" s="89">
        <f t="shared" si="15"/>
        <v>0.20920863309352519</v>
      </c>
      <c r="AG25" s="76">
        <f t="shared" si="12"/>
        <v>-3.363661428177557E-2</v>
      </c>
      <c r="AH25" s="76">
        <f t="shared" si="5"/>
        <v>2.8245363766048501E-2</v>
      </c>
      <c r="AI25" s="76">
        <f t="shared" si="6"/>
        <v>8.1853496115427304E-2</v>
      </c>
      <c r="AJ25" s="76">
        <f t="shared" si="7"/>
        <v>6.4119004873044366E-2</v>
      </c>
    </row>
    <row r="26" spans="1:36" s="71" customFormat="1" x14ac:dyDescent="0.3">
      <c r="A26" s="66" t="s">
        <v>17</v>
      </c>
      <c r="B26" s="67">
        <v>2879</v>
      </c>
      <c r="C26" s="67">
        <v>2883</v>
      </c>
      <c r="D26" s="67">
        <v>2901</v>
      </c>
      <c r="E26" s="67">
        <v>2896</v>
      </c>
      <c r="F26" s="67">
        <v>2868</v>
      </c>
      <c r="G26" s="67">
        <v>2876</v>
      </c>
      <c r="H26" s="67">
        <v>2911</v>
      </c>
      <c r="I26" s="67">
        <v>2922</v>
      </c>
      <c r="J26" s="67">
        <v>2916</v>
      </c>
      <c r="K26" s="67">
        <v>2961</v>
      </c>
      <c r="L26" s="68">
        <v>3054</v>
      </c>
      <c r="M26" s="69">
        <v>3221</v>
      </c>
      <c r="N26" s="69">
        <v>3372</v>
      </c>
      <c r="O26" s="69">
        <v>3500</v>
      </c>
      <c r="P26" s="69">
        <v>3622</v>
      </c>
      <c r="Q26" s="69">
        <v>3690</v>
      </c>
      <c r="R26" s="69">
        <v>3709</v>
      </c>
      <c r="S26" s="69">
        <v>3717</v>
      </c>
      <c r="T26" s="69">
        <v>3699</v>
      </c>
      <c r="U26" s="69">
        <v>3702</v>
      </c>
      <c r="V26" s="69">
        <v>3723</v>
      </c>
      <c r="W26" s="69">
        <v>3779</v>
      </c>
      <c r="X26" s="69">
        <v>3814</v>
      </c>
      <c r="Y26" s="70"/>
      <c r="Z26" s="10">
        <f t="shared" si="1"/>
        <v>903</v>
      </c>
      <c r="AA26" s="10">
        <f t="shared" si="2"/>
        <v>-3</v>
      </c>
      <c r="AB26" s="10">
        <f t="shared" si="3"/>
        <v>178</v>
      </c>
      <c r="AC26" s="10">
        <f t="shared" si="4"/>
        <v>636</v>
      </c>
      <c r="AD26" s="10">
        <f t="shared" si="8"/>
        <v>33</v>
      </c>
      <c r="AE26" s="86"/>
      <c r="AF26" s="89">
        <f t="shared" si="15"/>
        <v>0.31020267949158364</v>
      </c>
      <c r="AG26" s="76">
        <f t="shared" si="12"/>
        <v>-1.0420284821118443E-3</v>
      </c>
      <c r="AH26" s="76">
        <f t="shared" si="5"/>
        <v>6.1891515994436715E-2</v>
      </c>
      <c r="AI26" s="76">
        <f t="shared" si="6"/>
        <v>0.20825147347740669</v>
      </c>
      <c r="AJ26" s="76">
        <f t="shared" si="7"/>
        <v>8.9430894308943094E-3</v>
      </c>
    </row>
    <row r="27" spans="1:36" s="71" customFormat="1" x14ac:dyDescent="0.3">
      <c r="A27" s="66" t="s">
        <v>18</v>
      </c>
      <c r="B27" s="67">
        <v>3060</v>
      </c>
      <c r="C27" s="67">
        <v>3044</v>
      </c>
      <c r="D27" s="67">
        <v>3019</v>
      </c>
      <c r="E27" s="67">
        <v>2970</v>
      </c>
      <c r="F27" s="67">
        <v>2916</v>
      </c>
      <c r="G27" s="67">
        <v>2794</v>
      </c>
      <c r="H27" s="67">
        <v>2809</v>
      </c>
      <c r="I27" s="67">
        <v>2815</v>
      </c>
      <c r="J27" s="67">
        <v>2809</v>
      </c>
      <c r="K27" s="67">
        <v>2827</v>
      </c>
      <c r="L27" s="68">
        <v>2807</v>
      </c>
      <c r="M27" s="69">
        <v>2767</v>
      </c>
      <c r="N27" s="69">
        <v>2758</v>
      </c>
      <c r="O27" s="69">
        <v>2853</v>
      </c>
      <c r="P27" s="69">
        <v>2844</v>
      </c>
      <c r="Q27" s="69">
        <v>2875</v>
      </c>
      <c r="R27" s="69">
        <v>2901</v>
      </c>
      <c r="S27" s="69">
        <v>2910</v>
      </c>
      <c r="T27" s="69">
        <v>2926</v>
      </c>
      <c r="U27" s="69">
        <v>2891</v>
      </c>
      <c r="V27" s="69">
        <v>2882</v>
      </c>
      <c r="W27" s="69">
        <v>2909</v>
      </c>
      <c r="X27" s="69">
        <v>2854</v>
      </c>
      <c r="Y27" s="70"/>
      <c r="Z27" s="10">
        <f t="shared" si="1"/>
        <v>45</v>
      </c>
      <c r="AA27" s="10">
        <f t="shared" si="2"/>
        <v>-266</v>
      </c>
      <c r="AB27" s="10">
        <f t="shared" si="3"/>
        <v>13</v>
      </c>
      <c r="AC27" s="10">
        <f t="shared" si="4"/>
        <v>68</v>
      </c>
      <c r="AD27" s="10">
        <f t="shared" si="8"/>
        <v>7</v>
      </c>
      <c r="AE27" s="86"/>
      <c r="AF27" s="89">
        <f t="shared" si="15"/>
        <v>1.6019935920256318E-2</v>
      </c>
      <c r="AG27" s="76">
        <f t="shared" si="12"/>
        <v>-8.6928104575163395E-2</v>
      </c>
      <c r="AH27" s="76">
        <f t="shared" si="5"/>
        <v>4.6528274874731565E-3</v>
      </c>
      <c r="AI27" s="76">
        <f t="shared" si="6"/>
        <v>2.4225151407196294E-2</v>
      </c>
      <c r="AJ27" s="76">
        <f t="shared" si="7"/>
        <v>2.434782608695652E-3</v>
      </c>
    </row>
    <row r="28" spans="1:36" s="71" customFormat="1" x14ac:dyDescent="0.3">
      <c r="A28" s="66" t="s">
        <v>19</v>
      </c>
      <c r="B28" s="67">
        <v>2247</v>
      </c>
      <c r="C28" s="67">
        <v>2250</v>
      </c>
      <c r="D28" s="67">
        <v>2249</v>
      </c>
      <c r="E28" s="67">
        <v>2205</v>
      </c>
      <c r="F28" s="67">
        <v>2068</v>
      </c>
      <c r="G28" s="67">
        <v>2060</v>
      </c>
      <c r="H28" s="67">
        <v>2170</v>
      </c>
      <c r="I28" s="67">
        <v>2285</v>
      </c>
      <c r="J28" s="67">
        <v>2415</v>
      </c>
      <c r="K28" s="67">
        <v>2536</v>
      </c>
      <c r="L28" s="68">
        <v>2557</v>
      </c>
      <c r="M28" s="69">
        <v>2592</v>
      </c>
      <c r="N28" s="69">
        <v>2652</v>
      </c>
      <c r="O28" s="69">
        <v>2762</v>
      </c>
      <c r="P28" s="69">
        <v>2865</v>
      </c>
      <c r="Q28" s="69">
        <v>2975</v>
      </c>
      <c r="R28" s="69">
        <v>3036</v>
      </c>
      <c r="S28" s="69">
        <v>3108</v>
      </c>
      <c r="T28" s="69">
        <v>3142</v>
      </c>
      <c r="U28" s="69">
        <v>3204</v>
      </c>
      <c r="V28" s="69">
        <v>3265</v>
      </c>
      <c r="W28" s="69">
        <v>3318</v>
      </c>
      <c r="X28" s="69">
        <v>3373</v>
      </c>
      <c r="Y28" s="70"/>
      <c r="Z28" s="10">
        <f t="shared" si="1"/>
        <v>1203</v>
      </c>
      <c r="AA28" s="10">
        <f t="shared" si="2"/>
        <v>-187</v>
      </c>
      <c r="AB28" s="10">
        <f t="shared" si="3"/>
        <v>497</v>
      </c>
      <c r="AC28" s="10">
        <f t="shared" si="4"/>
        <v>418</v>
      </c>
      <c r="AD28" s="10">
        <f t="shared" si="8"/>
        <v>290</v>
      </c>
      <c r="AE28" s="86"/>
      <c r="AF28" s="89">
        <f t="shared" si="15"/>
        <v>0.55437788018433176</v>
      </c>
      <c r="AG28" s="76">
        <f t="shared" si="12"/>
        <v>-8.3222073876279487E-2</v>
      </c>
      <c r="AH28" s="76">
        <f t="shared" si="5"/>
        <v>0.24126213592233009</v>
      </c>
      <c r="AI28" s="76">
        <f t="shared" si="6"/>
        <v>0.16347281971059835</v>
      </c>
      <c r="AJ28" s="76">
        <f t="shared" si="7"/>
        <v>9.7478991596638656E-2</v>
      </c>
    </row>
    <row r="29" spans="1:36" s="71" customFormat="1" x14ac:dyDescent="0.3">
      <c r="A29" s="66" t="s">
        <v>20</v>
      </c>
      <c r="B29" s="67">
        <v>1511</v>
      </c>
      <c r="C29" s="67">
        <v>1483</v>
      </c>
      <c r="D29" s="67">
        <v>1464</v>
      </c>
      <c r="E29" s="67">
        <v>1488</v>
      </c>
      <c r="F29" s="67">
        <v>1482</v>
      </c>
      <c r="G29" s="67">
        <v>1494</v>
      </c>
      <c r="H29" s="67">
        <v>1458</v>
      </c>
      <c r="I29" s="67">
        <v>1451</v>
      </c>
      <c r="J29" s="67">
        <v>1411</v>
      </c>
      <c r="K29" s="67">
        <v>1365</v>
      </c>
      <c r="L29" s="68">
        <v>1363</v>
      </c>
      <c r="M29" s="69">
        <v>1381</v>
      </c>
      <c r="N29" s="69">
        <v>1411</v>
      </c>
      <c r="O29" s="69">
        <v>1438</v>
      </c>
      <c r="P29" s="69">
        <v>1446</v>
      </c>
      <c r="Q29" s="69">
        <v>1483</v>
      </c>
      <c r="R29" s="69">
        <v>1492</v>
      </c>
      <c r="S29" s="69">
        <v>1501</v>
      </c>
      <c r="T29" s="69">
        <v>1495</v>
      </c>
      <c r="U29" s="69">
        <v>1469</v>
      </c>
      <c r="V29" s="69">
        <v>1443</v>
      </c>
      <c r="W29" s="69">
        <v>1449</v>
      </c>
      <c r="X29" s="69">
        <v>1432</v>
      </c>
      <c r="Y29" s="70"/>
      <c r="Z29" s="10">
        <f t="shared" si="1"/>
        <v>-26</v>
      </c>
      <c r="AA29" s="10">
        <f t="shared" si="2"/>
        <v>-17</v>
      </c>
      <c r="AB29" s="10">
        <f t="shared" si="3"/>
        <v>-131</v>
      </c>
      <c r="AC29" s="10">
        <f t="shared" si="4"/>
        <v>120</v>
      </c>
      <c r="AD29" s="10">
        <f t="shared" si="8"/>
        <v>-40</v>
      </c>
      <c r="AE29" s="86"/>
      <c r="AF29" s="89">
        <f t="shared" si="15"/>
        <v>-1.7832647462277092E-2</v>
      </c>
      <c r="AG29" s="76">
        <f t="shared" si="12"/>
        <v>-1.1250827266710787E-2</v>
      </c>
      <c r="AH29" s="76">
        <f t="shared" si="5"/>
        <v>-8.7684069611780449E-2</v>
      </c>
      <c r="AI29" s="76">
        <f t="shared" si="6"/>
        <v>8.8041085840058694E-2</v>
      </c>
      <c r="AJ29" s="76">
        <f t="shared" si="7"/>
        <v>-2.6972353337828724E-2</v>
      </c>
    </row>
    <row r="30" spans="1:36" s="11" customFormat="1" x14ac:dyDescent="0.3">
      <c r="A30" s="12" t="s">
        <v>21</v>
      </c>
      <c r="B30" s="10">
        <v>1540</v>
      </c>
      <c r="C30" s="10">
        <v>1530</v>
      </c>
      <c r="D30" s="10">
        <v>1507</v>
      </c>
      <c r="E30" s="10">
        <v>1517</v>
      </c>
      <c r="F30" s="10">
        <v>1499</v>
      </c>
      <c r="G30" s="10">
        <v>1448</v>
      </c>
      <c r="H30" s="10">
        <v>1444</v>
      </c>
      <c r="I30" s="10">
        <v>1467</v>
      </c>
      <c r="J30" s="10">
        <v>1465</v>
      </c>
      <c r="K30" s="10">
        <v>1459</v>
      </c>
      <c r="L30" s="41">
        <v>1445</v>
      </c>
      <c r="M30" s="51">
        <v>1421</v>
      </c>
      <c r="N30" s="51">
        <v>1437</v>
      </c>
      <c r="O30" s="51">
        <v>1478</v>
      </c>
      <c r="P30" s="51">
        <v>1503</v>
      </c>
      <c r="Q30" s="51">
        <v>1518</v>
      </c>
      <c r="R30" s="51">
        <v>1526</v>
      </c>
      <c r="S30" s="51">
        <v>1492</v>
      </c>
      <c r="T30" s="51">
        <v>1483</v>
      </c>
      <c r="U30" s="51">
        <v>1483</v>
      </c>
      <c r="V30" s="51">
        <v>1483</v>
      </c>
      <c r="W30" s="51">
        <v>1458</v>
      </c>
      <c r="X30" s="51">
        <v>1456</v>
      </c>
      <c r="Y30" s="23"/>
      <c r="Z30" s="10">
        <f t="shared" si="1"/>
        <v>12</v>
      </c>
      <c r="AA30" s="10">
        <f t="shared" si="2"/>
        <v>-92</v>
      </c>
      <c r="AB30" s="10">
        <f t="shared" si="3"/>
        <v>-3</v>
      </c>
      <c r="AC30" s="10">
        <f t="shared" si="4"/>
        <v>73</v>
      </c>
      <c r="AD30" s="10">
        <f t="shared" si="8"/>
        <v>-35</v>
      </c>
      <c r="AE30" s="86"/>
      <c r="AF30" s="89">
        <f t="shared" si="15"/>
        <v>8.3102493074792248E-3</v>
      </c>
      <c r="AG30" s="76">
        <f t="shared" si="12"/>
        <v>-5.9740259740259739E-2</v>
      </c>
      <c r="AH30" s="76">
        <f t="shared" si="5"/>
        <v>-2.0718232044198894E-3</v>
      </c>
      <c r="AI30" s="76">
        <f t="shared" si="6"/>
        <v>5.0519031141868509E-2</v>
      </c>
      <c r="AJ30" s="76">
        <f t="shared" si="7"/>
        <v>-2.30566534914361E-2</v>
      </c>
    </row>
    <row r="31" spans="1:36" s="11" customFormat="1" x14ac:dyDescent="0.3">
      <c r="A31" s="112" t="s">
        <v>22</v>
      </c>
      <c r="B31" s="77">
        <f t="shared" ref="B31:W31" si="16">SUM(B32:B37)</f>
        <v>6977</v>
      </c>
      <c r="C31" s="77">
        <f t="shared" si="16"/>
        <v>6980</v>
      </c>
      <c r="D31" s="77">
        <f t="shared" si="16"/>
        <v>6988</v>
      </c>
      <c r="E31" s="77">
        <f t="shared" si="16"/>
        <v>6943</v>
      </c>
      <c r="F31" s="77">
        <f t="shared" si="16"/>
        <v>6938</v>
      </c>
      <c r="G31" s="77">
        <f t="shared" si="16"/>
        <v>6905</v>
      </c>
      <c r="H31" s="77">
        <f t="shared" si="16"/>
        <v>6909</v>
      </c>
      <c r="I31" s="77">
        <f t="shared" si="16"/>
        <v>6964</v>
      </c>
      <c r="J31" s="77">
        <f t="shared" si="16"/>
        <v>6944</v>
      </c>
      <c r="K31" s="77">
        <f t="shared" si="16"/>
        <v>6912</v>
      </c>
      <c r="L31" s="77">
        <f t="shared" si="16"/>
        <v>6868</v>
      </c>
      <c r="M31" s="77">
        <f t="shared" si="16"/>
        <v>6823</v>
      </c>
      <c r="N31" s="77">
        <f t="shared" si="16"/>
        <v>6762</v>
      </c>
      <c r="O31" s="77">
        <f t="shared" si="16"/>
        <v>6791</v>
      </c>
      <c r="P31" s="77">
        <f t="shared" si="16"/>
        <v>6756</v>
      </c>
      <c r="Q31" s="77">
        <f t="shared" si="16"/>
        <v>6752</v>
      </c>
      <c r="R31" s="77">
        <f t="shared" si="16"/>
        <v>6861</v>
      </c>
      <c r="S31" s="77">
        <f t="shared" si="16"/>
        <v>6892</v>
      </c>
      <c r="T31" s="77">
        <f t="shared" si="16"/>
        <v>6943</v>
      </c>
      <c r="U31" s="77">
        <f t="shared" si="16"/>
        <v>7104</v>
      </c>
      <c r="V31" s="77">
        <f t="shared" si="16"/>
        <v>7276</v>
      </c>
      <c r="W31" s="77">
        <f t="shared" si="16"/>
        <v>7309</v>
      </c>
      <c r="X31" s="77">
        <f>SUM(X32:X37)</f>
        <v>7573</v>
      </c>
      <c r="Y31" s="21"/>
      <c r="Z31" s="77">
        <f t="shared" si="1"/>
        <v>664</v>
      </c>
      <c r="AA31" s="77">
        <f t="shared" si="2"/>
        <v>-72</v>
      </c>
      <c r="AB31" s="77">
        <f t="shared" si="3"/>
        <v>-37</v>
      </c>
      <c r="AC31" s="77">
        <f t="shared" si="4"/>
        <v>-116</v>
      </c>
      <c r="AD31" s="77">
        <f t="shared" si="8"/>
        <v>524</v>
      </c>
      <c r="AE31" s="86"/>
      <c r="AF31" s="94">
        <f>Z31/H31</f>
        <v>9.6106527717469969E-2</v>
      </c>
      <c r="AG31" s="78">
        <f t="shared" si="12"/>
        <v>-1.0319621613874157E-2</v>
      </c>
      <c r="AH31" s="78">
        <f t="shared" si="5"/>
        <v>-5.3584359160028967E-3</v>
      </c>
      <c r="AI31" s="78">
        <f t="shared" si="6"/>
        <v>-1.6889924286546301E-2</v>
      </c>
      <c r="AJ31" s="78">
        <f t="shared" si="7"/>
        <v>7.7606635071090044E-2</v>
      </c>
    </row>
    <row r="32" spans="1:36" s="11" customFormat="1" x14ac:dyDescent="0.3">
      <c r="A32" s="12" t="s">
        <v>23</v>
      </c>
      <c r="B32" s="10">
        <v>924</v>
      </c>
      <c r="C32" s="10">
        <v>923</v>
      </c>
      <c r="D32" s="10">
        <v>917</v>
      </c>
      <c r="E32" s="10">
        <v>889</v>
      </c>
      <c r="F32" s="10">
        <v>898</v>
      </c>
      <c r="G32" s="10">
        <v>895</v>
      </c>
      <c r="H32" s="10">
        <v>882</v>
      </c>
      <c r="I32" s="10">
        <v>879</v>
      </c>
      <c r="J32" s="10">
        <v>869</v>
      </c>
      <c r="K32" s="10">
        <v>865</v>
      </c>
      <c r="L32" s="41">
        <v>851</v>
      </c>
      <c r="M32" s="41">
        <v>865</v>
      </c>
      <c r="N32" s="41">
        <v>856</v>
      </c>
      <c r="O32" s="51">
        <v>851</v>
      </c>
      <c r="P32" s="44">
        <v>865</v>
      </c>
      <c r="Q32" s="49">
        <v>856</v>
      </c>
      <c r="R32" s="49">
        <v>878</v>
      </c>
      <c r="S32" s="49">
        <v>890</v>
      </c>
      <c r="T32" s="49">
        <v>887</v>
      </c>
      <c r="U32" s="49">
        <v>953</v>
      </c>
      <c r="V32" s="49">
        <v>960</v>
      </c>
      <c r="W32" s="49">
        <v>942</v>
      </c>
      <c r="X32" s="49">
        <v>964</v>
      </c>
      <c r="Y32" s="21"/>
      <c r="Z32" s="10">
        <f t="shared" si="1"/>
        <v>82</v>
      </c>
      <c r="AA32" s="10">
        <f t="shared" si="2"/>
        <v>-29</v>
      </c>
      <c r="AB32" s="10">
        <f t="shared" si="3"/>
        <v>-44</v>
      </c>
      <c r="AC32" s="10">
        <f t="shared" si="4"/>
        <v>5</v>
      </c>
      <c r="AD32" s="10">
        <f t="shared" si="8"/>
        <v>104</v>
      </c>
      <c r="AE32" s="86"/>
      <c r="AF32" s="89">
        <f>Z32/H32</f>
        <v>9.297052154195011E-2</v>
      </c>
      <c r="AG32" s="76">
        <f t="shared" si="12"/>
        <v>-3.1385281385281384E-2</v>
      </c>
      <c r="AH32" s="76">
        <f t="shared" si="5"/>
        <v>-4.9162011173184354E-2</v>
      </c>
      <c r="AI32" s="76">
        <f t="shared" si="6"/>
        <v>5.8754406580493537E-3</v>
      </c>
      <c r="AJ32" s="76">
        <f t="shared" si="7"/>
        <v>0.12149532710280374</v>
      </c>
    </row>
    <row r="33" spans="1:36" s="11" customFormat="1" x14ac:dyDescent="0.3">
      <c r="A33" s="12" t="s">
        <v>24</v>
      </c>
      <c r="B33" s="10">
        <v>1100</v>
      </c>
      <c r="C33" s="10">
        <v>1088</v>
      </c>
      <c r="D33" s="10">
        <v>1089</v>
      </c>
      <c r="E33" s="10">
        <v>1089</v>
      </c>
      <c r="F33" s="10">
        <v>1087</v>
      </c>
      <c r="G33" s="10">
        <v>1054</v>
      </c>
      <c r="H33" s="10">
        <v>1081</v>
      </c>
      <c r="I33" s="10">
        <v>1066</v>
      </c>
      <c r="J33" s="10">
        <v>1069</v>
      </c>
      <c r="K33" s="10">
        <v>1046</v>
      </c>
      <c r="L33" s="41">
        <v>1049</v>
      </c>
      <c r="M33" s="41">
        <v>1055</v>
      </c>
      <c r="N33" s="41">
        <v>1038</v>
      </c>
      <c r="O33" s="51">
        <v>1030</v>
      </c>
      <c r="P33" s="44">
        <v>1041</v>
      </c>
      <c r="Q33" s="49">
        <v>1044</v>
      </c>
      <c r="R33" s="49">
        <v>1050</v>
      </c>
      <c r="S33" s="49">
        <v>1027</v>
      </c>
      <c r="T33" s="49">
        <v>1026</v>
      </c>
      <c r="U33" s="49">
        <v>1040</v>
      </c>
      <c r="V33" s="49">
        <v>1060</v>
      </c>
      <c r="W33" s="49">
        <v>1029</v>
      </c>
      <c r="X33" s="49">
        <v>1073</v>
      </c>
      <c r="Y33" s="21"/>
      <c r="Z33" s="10">
        <f t="shared" si="1"/>
        <v>-8</v>
      </c>
      <c r="AA33" s="10">
        <f t="shared" si="2"/>
        <v>-46</v>
      </c>
      <c r="AB33" s="10">
        <f t="shared" si="3"/>
        <v>-5</v>
      </c>
      <c r="AC33" s="10">
        <f t="shared" si="4"/>
        <v>-5</v>
      </c>
      <c r="AD33" s="10">
        <f t="shared" si="8"/>
        <v>16</v>
      </c>
      <c r="AE33" s="86"/>
      <c r="AF33" s="89">
        <f t="shared" ref="AF33:AF37" si="17">Z33/H33</f>
        <v>-7.4005550416281225E-3</v>
      </c>
      <c r="AG33" s="76">
        <f t="shared" si="12"/>
        <v>-4.1818181818181817E-2</v>
      </c>
      <c r="AH33" s="76">
        <f t="shared" si="5"/>
        <v>-4.7438330170777986E-3</v>
      </c>
      <c r="AI33" s="76">
        <f t="shared" si="6"/>
        <v>-4.7664442326024788E-3</v>
      </c>
      <c r="AJ33" s="76">
        <f t="shared" si="7"/>
        <v>1.532567049808429E-2</v>
      </c>
    </row>
    <row r="34" spans="1:36" s="11" customFormat="1" x14ac:dyDescent="0.3">
      <c r="A34" s="9" t="s">
        <v>25</v>
      </c>
      <c r="B34" s="10">
        <v>487</v>
      </c>
      <c r="C34" s="10">
        <v>488</v>
      </c>
      <c r="D34" s="10">
        <v>491</v>
      </c>
      <c r="E34" s="10">
        <v>505</v>
      </c>
      <c r="F34" s="10">
        <v>495</v>
      </c>
      <c r="G34" s="10">
        <v>499</v>
      </c>
      <c r="H34" s="10">
        <v>512</v>
      </c>
      <c r="I34" s="10">
        <v>545</v>
      </c>
      <c r="J34" s="10">
        <v>553</v>
      </c>
      <c r="K34" s="10">
        <v>581</v>
      </c>
      <c r="L34" s="53">
        <v>576</v>
      </c>
      <c r="M34" s="53">
        <v>562</v>
      </c>
      <c r="N34" s="53">
        <v>543</v>
      </c>
      <c r="O34" s="51">
        <v>530</v>
      </c>
      <c r="P34" s="44">
        <v>543</v>
      </c>
      <c r="Q34" s="49">
        <v>529</v>
      </c>
      <c r="R34" s="49">
        <v>511</v>
      </c>
      <c r="S34" s="49">
        <v>515</v>
      </c>
      <c r="T34" s="49">
        <v>514</v>
      </c>
      <c r="U34" s="49">
        <v>528</v>
      </c>
      <c r="V34" s="49">
        <v>541</v>
      </c>
      <c r="W34" s="49">
        <v>542</v>
      </c>
      <c r="X34" s="49">
        <v>564</v>
      </c>
      <c r="Y34" s="21"/>
      <c r="Z34" s="10">
        <f t="shared" si="1"/>
        <v>52</v>
      </c>
      <c r="AA34" s="10">
        <f t="shared" si="2"/>
        <v>12</v>
      </c>
      <c r="AB34" s="10">
        <f t="shared" si="3"/>
        <v>77</v>
      </c>
      <c r="AC34" s="10">
        <f t="shared" si="4"/>
        <v>-47</v>
      </c>
      <c r="AD34" s="10">
        <f t="shared" si="8"/>
        <v>12</v>
      </c>
      <c r="AE34" s="86"/>
      <c r="AF34" s="89">
        <f t="shared" si="17"/>
        <v>0.1015625</v>
      </c>
      <c r="AG34" s="76">
        <f t="shared" si="12"/>
        <v>2.4640657084188913E-2</v>
      </c>
      <c r="AH34" s="76">
        <f t="shared" si="5"/>
        <v>0.15430861723446893</v>
      </c>
      <c r="AI34" s="76">
        <f t="shared" si="6"/>
        <v>-8.1597222222222224E-2</v>
      </c>
      <c r="AJ34" s="76">
        <f t="shared" si="7"/>
        <v>2.2684310018903593E-2</v>
      </c>
    </row>
    <row r="35" spans="1:36" s="11" customFormat="1" x14ac:dyDescent="0.3">
      <c r="A35" s="12" t="s">
        <v>26</v>
      </c>
      <c r="B35" s="10">
        <v>854</v>
      </c>
      <c r="C35" s="10">
        <v>853</v>
      </c>
      <c r="D35" s="10">
        <v>870</v>
      </c>
      <c r="E35" s="10">
        <v>841</v>
      </c>
      <c r="F35" s="10">
        <v>865</v>
      </c>
      <c r="G35" s="10">
        <v>881</v>
      </c>
      <c r="H35" s="10">
        <v>908</v>
      </c>
      <c r="I35" s="10">
        <v>944</v>
      </c>
      <c r="J35" s="10">
        <v>965</v>
      </c>
      <c r="K35" s="10">
        <v>1001</v>
      </c>
      <c r="L35" s="41">
        <v>964</v>
      </c>
      <c r="M35" s="41">
        <v>954</v>
      </c>
      <c r="N35" s="41">
        <v>947</v>
      </c>
      <c r="O35" s="51">
        <v>957</v>
      </c>
      <c r="P35" s="44">
        <v>933</v>
      </c>
      <c r="Q35" s="49">
        <v>928</v>
      </c>
      <c r="R35" s="49">
        <v>965</v>
      </c>
      <c r="S35" s="49">
        <v>1016</v>
      </c>
      <c r="T35" s="49">
        <v>1011</v>
      </c>
      <c r="U35" s="49">
        <v>1046</v>
      </c>
      <c r="V35" s="49">
        <v>1089</v>
      </c>
      <c r="W35" s="49">
        <v>1120</v>
      </c>
      <c r="X35" s="49">
        <v>1175</v>
      </c>
      <c r="Y35" s="21"/>
      <c r="Z35" s="10">
        <f t="shared" si="1"/>
        <v>267</v>
      </c>
      <c r="AA35" s="10">
        <f t="shared" si="2"/>
        <v>27</v>
      </c>
      <c r="AB35" s="10">
        <f t="shared" si="3"/>
        <v>83</v>
      </c>
      <c r="AC35" s="10">
        <f t="shared" si="4"/>
        <v>-36</v>
      </c>
      <c r="AD35" s="10">
        <f t="shared" si="8"/>
        <v>161</v>
      </c>
      <c r="AE35" s="86"/>
      <c r="AF35" s="89">
        <f t="shared" si="17"/>
        <v>0.29405286343612336</v>
      </c>
      <c r="AG35" s="76">
        <f t="shared" si="12"/>
        <v>3.161592505854801E-2</v>
      </c>
      <c r="AH35" s="76">
        <f t="shared" si="5"/>
        <v>9.4211123723041995E-2</v>
      </c>
      <c r="AI35" s="76">
        <f t="shared" si="6"/>
        <v>-3.7344398340248962E-2</v>
      </c>
      <c r="AJ35" s="76">
        <f t="shared" si="7"/>
        <v>0.17349137931034483</v>
      </c>
    </row>
    <row r="36" spans="1:36" s="11" customFormat="1" x14ac:dyDescent="0.3">
      <c r="A36" s="12" t="s">
        <v>27</v>
      </c>
      <c r="B36" s="10">
        <v>1597</v>
      </c>
      <c r="C36" s="10">
        <v>1587</v>
      </c>
      <c r="D36" s="10">
        <v>1592</v>
      </c>
      <c r="E36" s="10">
        <v>1597</v>
      </c>
      <c r="F36" s="10">
        <v>1582</v>
      </c>
      <c r="G36" s="10">
        <v>1640</v>
      </c>
      <c r="H36" s="10">
        <v>1644</v>
      </c>
      <c r="I36" s="10">
        <v>1638</v>
      </c>
      <c r="J36" s="10">
        <v>1601</v>
      </c>
      <c r="K36" s="10">
        <v>1562</v>
      </c>
      <c r="L36" s="41">
        <v>1615</v>
      </c>
      <c r="M36" s="41">
        <v>1592</v>
      </c>
      <c r="N36" s="41">
        <v>1586</v>
      </c>
      <c r="O36" s="51">
        <v>1622</v>
      </c>
      <c r="P36" s="44">
        <v>1603</v>
      </c>
      <c r="Q36" s="49">
        <v>1596</v>
      </c>
      <c r="R36" s="49">
        <v>1590</v>
      </c>
      <c r="S36" s="49">
        <v>1546</v>
      </c>
      <c r="T36" s="49">
        <v>1537</v>
      </c>
      <c r="U36" s="49">
        <v>1547</v>
      </c>
      <c r="V36" s="49">
        <v>1575</v>
      </c>
      <c r="W36" s="49">
        <v>1621</v>
      </c>
      <c r="X36" s="49">
        <v>1717</v>
      </c>
      <c r="Y36" s="21"/>
      <c r="Z36" s="10">
        <f t="shared" si="1"/>
        <v>73</v>
      </c>
      <c r="AA36" s="10">
        <f t="shared" si="2"/>
        <v>43</v>
      </c>
      <c r="AB36" s="10">
        <f t="shared" si="3"/>
        <v>-25</v>
      </c>
      <c r="AC36" s="10">
        <f t="shared" si="4"/>
        <v>-19</v>
      </c>
      <c r="AD36" s="10">
        <f t="shared" si="8"/>
        <v>-21</v>
      </c>
      <c r="AE36" s="86"/>
      <c r="AF36" s="89">
        <f t="shared" si="17"/>
        <v>4.4403892944038931E-2</v>
      </c>
      <c r="AG36" s="76">
        <f t="shared" si="12"/>
        <v>2.6925485284909206E-2</v>
      </c>
      <c r="AH36" s="76">
        <f t="shared" si="5"/>
        <v>-1.524390243902439E-2</v>
      </c>
      <c r="AI36" s="76">
        <f t="shared" si="6"/>
        <v>-1.1764705882352941E-2</v>
      </c>
      <c r="AJ36" s="76">
        <f t="shared" si="7"/>
        <v>-1.3157894736842105E-2</v>
      </c>
    </row>
    <row r="37" spans="1:36" x14ac:dyDescent="0.3">
      <c r="A37" s="12" t="s">
        <v>28</v>
      </c>
      <c r="B37" s="10">
        <v>2015</v>
      </c>
      <c r="C37" s="10">
        <v>2041</v>
      </c>
      <c r="D37" s="10">
        <v>2029</v>
      </c>
      <c r="E37" s="10">
        <v>2022</v>
      </c>
      <c r="F37" s="10">
        <v>2011</v>
      </c>
      <c r="G37" s="10">
        <v>1936</v>
      </c>
      <c r="H37" s="10">
        <v>1882</v>
      </c>
      <c r="I37" s="10">
        <v>1892</v>
      </c>
      <c r="J37" s="10">
        <v>1887</v>
      </c>
      <c r="K37" s="10">
        <v>1857</v>
      </c>
      <c r="L37" s="41">
        <v>1813</v>
      </c>
      <c r="M37" s="41">
        <v>1795</v>
      </c>
      <c r="N37" s="41">
        <v>1792</v>
      </c>
      <c r="O37" s="51">
        <v>1801</v>
      </c>
      <c r="P37" s="45">
        <v>1771</v>
      </c>
      <c r="Q37" s="50">
        <v>1799</v>
      </c>
      <c r="R37" s="50">
        <v>1867</v>
      </c>
      <c r="S37" s="50">
        <v>1898</v>
      </c>
      <c r="T37" s="50">
        <v>1968</v>
      </c>
      <c r="U37" s="50">
        <v>1990</v>
      </c>
      <c r="V37" s="50">
        <v>2051</v>
      </c>
      <c r="W37" s="50">
        <v>2055</v>
      </c>
      <c r="X37" s="50">
        <v>2080</v>
      </c>
      <c r="Y37" s="22"/>
      <c r="Z37" s="10">
        <f t="shared" si="1"/>
        <v>198</v>
      </c>
      <c r="AA37" s="10">
        <f t="shared" si="2"/>
        <v>-79</v>
      </c>
      <c r="AB37" s="10">
        <f t="shared" si="3"/>
        <v>-123</v>
      </c>
      <c r="AC37" s="10">
        <f t="shared" si="4"/>
        <v>-14</v>
      </c>
      <c r="AD37" s="10">
        <f t="shared" si="8"/>
        <v>252</v>
      </c>
      <c r="AE37" s="86"/>
      <c r="AF37" s="89">
        <f t="shared" si="17"/>
        <v>0.10520722635494155</v>
      </c>
      <c r="AG37" s="76">
        <f t="shared" si="12"/>
        <v>-3.9205955334987594E-2</v>
      </c>
      <c r="AH37" s="76">
        <f t="shared" si="5"/>
        <v>-6.3533057851239666E-2</v>
      </c>
      <c r="AI37" s="76">
        <f t="shared" si="6"/>
        <v>-7.7220077220077222E-3</v>
      </c>
      <c r="AJ37" s="76">
        <f t="shared" si="7"/>
        <v>0.14007782101167315</v>
      </c>
    </row>
    <row r="38" spans="1:36" ht="24.75" customHeight="1" x14ac:dyDescent="0.3">
      <c r="A38" s="27" t="s">
        <v>29</v>
      </c>
      <c r="B38" s="28">
        <f t="shared" ref="B38:W38" si="18">SUM(B31,B22,B12,B11,B7)</f>
        <v>684947</v>
      </c>
      <c r="C38" s="28">
        <f t="shared" si="18"/>
        <v>686934</v>
      </c>
      <c r="D38" s="28">
        <f t="shared" si="18"/>
        <v>688503</v>
      </c>
      <c r="E38" s="28">
        <f t="shared" si="18"/>
        <v>690723</v>
      </c>
      <c r="F38" s="28">
        <f t="shared" si="18"/>
        <v>693580</v>
      </c>
      <c r="G38" s="28">
        <f t="shared" si="18"/>
        <v>697929</v>
      </c>
      <c r="H38" s="28">
        <f t="shared" si="18"/>
        <v>702652</v>
      </c>
      <c r="I38" s="28">
        <f t="shared" si="18"/>
        <v>706369</v>
      </c>
      <c r="J38" s="28">
        <f t="shared" si="18"/>
        <v>711839</v>
      </c>
      <c r="K38" s="28">
        <f t="shared" si="18"/>
        <v>715494</v>
      </c>
      <c r="L38" s="28">
        <f t="shared" si="18"/>
        <v>721713</v>
      </c>
      <c r="M38" s="28">
        <f t="shared" si="18"/>
        <v>730317</v>
      </c>
      <c r="N38" s="28">
        <f t="shared" si="18"/>
        <v>739906</v>
      </c>
      <c r="O38" s="28">
        <f t="shared" si="18"/>
        <v>749765</v>
      </c>
      <c r="P38" s="28">
        <f t="shared" si="18"/>
        <v>759569</v>
      </c>
      <c r="Q38" s="28">
        <f t="shared" si="18"/>
        <v>768658</v>
      </c>
      <c r="R38" s="28">
        <f t="shared" si="18"/>
        <v>773575</v>
      </c>
      <c r="S38" s="28">
        <f t="shared" si="18"/>
        <v>778777</v>
      </c>
      <c r="T38" s="28">
        <f t="shared" si="18"/>
        <v>783537</v>
      </c>
      <c r="U38" s="28">
        <f t="shared" si="18"/>
        <v>788117</v>
      </c>
      <c r="V38" s="28">
        <f t="shared" si="18"/>
        <v>793999</v>
      </c>
      <c r="W38" s="28">
        <f t="shared" si="18"/>
        <v>799723</v>
      </c>
      <c r="X38" s="28">
        <f>SUM(X31,X22,X12,X11,X7)</f>
        <v>806336</v>
      </c>
      <c r="Y38" s="22"/>
      <c r="Z38" s="58">
        <f>X38-H38</f>
        <v>103684</v>
      </c>
      <c r="AA38" s="58">
        <f t="shared" si="2"/>
        <v>12982</v>
      </c>
      <c r="AB38" s="58">
        <f t="shared" si="3"/>
        <v>23784</v>
      </c>
      <c r="AC38" s="58">
        <f t="shared" si="4"/>
        <v>46945</v>
      </c>
      <c r="AD38" s="58">
        <f t="shared" si="8"/>
        <v>25341</v>
      </c>
      <c r="AE38" s="86"/>
      <c r="AF38" s="95">
        <f>Z38/H38</f>
        <v>0.1475609547827374</v>
      </c>
      <c r="AG38" s="57">
        <f t="shared" si="12"/>
        <v>1.8953291276551324E-2</v>
      </c>
      <c r="AH38" s="57">
        <f t="shared" si="5"/>
        <v>3.4077964950589533E-2</v>
      </c>
      <c r="AI38" s="57">
        <f t="shared" si="6"/>
        <v>6.5046632109993868E-2</v>
      </c>
      <c r="AJ38" s="57">
        <f t="shared" si="7"/>
        <v>3.2967847859516196E-2</v>
      </c>
    </row>
    <row r="39" spans="1:36" ht="10.5" customHeight="1" x14ac:dyDescent="0.3">
      <c r="L39" s="46"/>
      <c r="M39" s="46"/>
      <c r="N39" s="46"/>
      <c r="O39" s="46"/>
      <c r="P39" s="46"/>
      <c r="Q39" s="46"/>
      <c r="R39" s="46"/>
      <c r="S39" s="46"/>
      <c r="T39" s="46"/>
      <c r="U39" s="46"/>
      <c r="V39" s="46"/>
      <c r="W39" s="46"/>
      <c r="X39" s="46"/>
      <c r="AA39" s="73"/>
      <c r="AB39" s="73"/>
      <c r="AC39" s="73"/>
      <c r="AD39" s="73"/>
      <c r="AE39" s="87"/>
      <c r="AF39" s="75"/>
      <c r="AG39" s="73"/>
      <c r="AH39" s="73"/>
      <c r="AI39" s="73"/>
      <c r="AJ39" s="73"/>
    </row>
    <row r="40" spans="1:36" x14ac:dyDescent="0.3">
      <c r="A40" s="34" t="s">
        <v>35</v>
      </c>
      <c r="B40" s="39">
        <v>689562</v>
      </c>
      <c r="C40" s="40">
        <v>691735</v>
      </c>
      <c r="D40" s="40">
        <v>693495</v>
      </c>
      <c r="E40" s="40">
        <v>696014</v>
      </c>
      <c r="F40" s="40">
        <v>699224</v>
      </c>
      <c r="G40" s="40">
        <v>703779</v>
      </c>
      <c r="H40" s="40">
        <v>708401</v>
      </c>
      <c r="I40" s="40">
        <v>712082</v>
      </c>
      <c r="J40" s="40">
        <v>717709</v>
      </c>
      <c r="K40" s="40">
        <v>721496</v>
      </c>
      <c r="L40" s="47">
        <v>729611</v>
      </c>
      <c r="M40" s="47">
        <v>738487</v>
      </c>
      <c r="N40" s="47">
        <v>748407</v>
      </c>
      <c r="O40" s="47">
        <v>758345</v>
      </c>
      <c r="P40" s="47">
        <v>768374</v>
      </c>
      <c r="Q40" s="47">
        <v>777921</v>
      </c>
      <c r="R40" s="47">
        <v>783564</v>
      </c>
      <c r="S40" s="47">
        <v>789096</v>
      </c>
      <c r="T40" s="47">
        <v>794169</v>
      </c>
      <c r="U40" s="47">
        <v>798937</v>
      </c>
      <c r="V40" s="47">
        <v>804916</v>
      </c>
      <c r="W40" s="47">
        <v>810723</v>
      </c>
      <c r="X40" s="47">
        <v>817408</v>
      </c>
      <c r="Y40" s="85">
        <f t="shared" ref="Y40" si="19">Q40-L40</f>
        <v>48310</v>
      </c>
      <c r="Z40" s="85">
        <f t="shared" ref="Z40:AD41" si="20">R40-M40</f>
        <v>45077</v>
      </c>
      <c r="AA40" s="85">
        <f t="shared" si="20"/>
        <v>40689</v>
      </c>
      <c r="AB40" s="85">
        <f t="shared" si="20"/>
        <v>35824</v>
      </c>
      <c r="AC40" s="85">
        <f t="shared" si="20"/>
        <v>30563</v>
      </c>
      <c r="AD40" s="85">
        <f t="shared" si="20"/>
        <v>26995</v>
      </c>
      <c r="AE40" s="88"/>
      <c r="AF40" s="96">
        <f>(X40-H40)/G40</f>
        <v>0.15488811118262977</v>
      </c>
      <c r="AG40" s="36">
        <f>AA40/B40</f>
        <v>5.9007021848651753E-2</v>
      </c>
      <c r="AH40" s="36">
        <f>AB40/G40</f>
        <v>5.090234292299145E-2</v>
      </c>
      <c r="AI40" s="36">
        <f>AC40/L40</f>
        <v>4.188944519750936E-2</v>
      </c>
      <c r="AJ40" s="36">
        <f>AD40/Q40</f>
        <v>3.4701467115555433E-2</v>
      </c>
    </row>
    <row r="41" spans="1:36" x14ac:dyDescent="0.3">
      <c r="A41" s="97" t="s">
        <v>36</v>
      </c>
      <c r="B41" s="98">
        <v>7246897</v>
      </c>
      <c r="C41" s="98">
        <v>7274611</v>
      </c>
      <c r="D41" s="98">
        <v>7295935</v>
      </c>
      <c r="E41" s="98">
        <v>7323250</v>
      </c>
      <c r="F41" s="98">
        <v>7356951</v>
      </c>
      <c r="G41" s="98">
        <v>7396456</v>
      </c>
      <c r="H41" s="98">
        <v>7441656</v>
      </c>
      <c r="I41" s="98">
        <v>7485753</v>
      </c>
      <c r="J41" s="98">
        <v>7535590</v>
      </c>
      <c r="K41" s="98">
        <v>7581476</v>
      </c>
      <c r="L41" s="48">
        <v>7631966</v>
      </c>
      <c r="M41" s="48">
        <v>7692916</v>
      </c>
      <c r="N41" s="48">
        <v>7761725</v>
      </c>
      <c r="O41" s="48">
        <v>7843383</v>
      </c>
      <c r="P41" s="48">
        <v>7929222</v>
      </c>
      <c r="Q41" s="48">
        <v>8005090</v>
      </c>
      <c r="R41" s="48">
        <v>8061101</v>
      </c>
      <c r="S41" s="48">
        <v>8110880</v>
      </c>
      <c r="T41" s="48">
        <v>8150183</v>
      </c>
      <c r="U41" s="48">
        <v>8175272</v>
      </c>
      <c r="V41" s="48">
        <v>8225950</v>
      </c>
      <c r="W41" s="48">
        <v>8297717</v>
      </c>
      <c r="X41" s="48">
        <v>8390499</v>
      </c>
      <c r="Y41" s="33"/>
      <c r="Z41" s="99">
        <f t="shared" si="20"/>
        <v>368185</v>
      </c>
      <c r="AA41" s="99">
        <f t="shared" si="20"/>
        <v>349155</v>
      </c>
      <c r="AB41" s="99">
        <f t="shared" si="20"/>
        <v>306800</v>
      </c>
      <c r="AC41" s="99">
        <f t="shared" si="20"/>
        <v>246050</v>
      </c>
      <c r="AD41" s="99">
        <f t="shared" si="20"/>
        <v>220860</v>
      </c>
      <c r="AE41" s="100"/>
      <c r="AF41" s="101">
        <f>(X41-G41)/G41</f>
        <v>0.13439449920340227</v>
      </c>
      <c r="AG41" s="102">
        <f>AA41/B41</f>
        <v>4.8179931355447715E-2</v>
      </c>
      <c r="AH41" s="102">
        <f>AB41/G41</f>
        <v>4.1479324692798823E-2</v>
      </c>
      <c r="AI41" s="102">
        <f>AC41/L41</f>
        <v>3.2239399389357867E-2</v>
      </c>
      <c r="AJ41" s="102">
        <f>AD41/Q41</f>
        <v>2.7589945896923082E-2</v>
      </c>
    </row>
    <row r="42" spans="1:36" s="18" customFormat="1" ht="14.25" customHeight="1" x14ac:dyDescent="0.2">
      <c r="A42" s="125" t="s">
        <v>68</v>
      </c>
      <c r="B42" s="125"/>
      <c r="C42" s="125"/>
      <c r="D42" s="125"/>
      <c r="E42" s="125"/>
      <c r="F42" s="125"/>
      <c r="G42" s="125"/>
      <c r="H42" s="125"/>
      <c r="I42" s="125"/>
      <c r="J42" s="125"/>
      <c r="K42" s="125"/>
      <c r="L42" s="125"/>
      <c r="M42" s="125"/>
      <c r="N42" s="125"/>
      <c r="O42" s="125"/>
      <c r="P42" s="128"/>
      <c r="Q42" s="128"/>
      <c r="R42" s="128"/>
      <c r="S42" s="128"/>
      <c r="T42" s="128"/>
      <c r="U42" s="128"/>
      <c r="V42" s="128"/>
      <c r="W42" s="128"/>
      <c r="X42" s="128"/>
      <c r="Y42" s="128"/>
      <c r="Z42" s="82"/>
      <c r="AE42" s="79"/>
      <c r="AF42" s="79"/>
    </row>
    <row r="43" spans="1:36" s="18" customFormat="1" ht="14.25" customHeight="1" x14ac:dyDescent="0.2">
      <c r="A43" s="83" t="s">
        <v>49</v>
      </c>
      <c r="B43" s="83"/>
      <c r="C43" s="83"/>
      <c r="D43" s="83"/>
      <c r="E43" s="83"/>
      <c r="F43" s="83"/>
      <c r="G43" s="83"/>
      <c r="H43" s="83"/>
      <c r="I43" s="83"/>
      <c r="J43" s="83"/>
      <c r="K43" s="83"/>
      <c r="L43" s="83"/>
      <c r="M43" s="83"/>
      <c r="N43" s="83"/>
      <c r="O43" s="83"/>
      <c r="P43" s="84"/>
      <c r="Q43" s="84"/>
      <c r="R43" s="84"/>
      <c r="S43" s="84"/>
      <c r="T43" s="84"/>
      <c r="U43" s="84"/>
      <c r="V43" s="110"/>
      <c r="W43" s="117"/>
      <c r="X43" s="84"/>
      <c r="Y43" s="84"/>
      <c r="Z43" s="84"/>
      <c r="AE43" s="79"/>
      <c r="AF43" s="79"/>
    </row>
    <row r="44" spans="1:36" s="18" customFormat="1" ht="10.199999999999999" x14ac:dyDescent="0.2">
      <c r="A44" s="74" t="s">
        <v>37</v>
      </c>
      <c r="B44" s="17"/>
      <c r="C44" s="17"/>
      <c r="D44" s="17"/>
      <c r="E44" s="17"/>
      <c r="F44" s="17"/>
      <c r="G44" s="17"/>
      <c r="H44" s="17"/>
      <c r="I44" s="17"/>
      <c r="J44" s="17"/>
      <c r="K44" s="17"/>
      <c r="L44" s="17"/>
      <c r="M44" s="17"/>
      <c r="N44" s="17"/>
      <c r="O44" s="17"/>
      <c r="P44" s="17"/>
      <c r="Q44" s="17"/>
      <c r="R44" s="17"/>
      <c r="S44" s="113"/>
      <c r="T44" s="111"/>
      <c r="U44" s="111"/>
      <c r="V44" s="111"/>
      <c r="W44" s="111"/>
      <c r="X44" s="111"/>
      <c r="Y44" s="24"/>
      <c r="Z44" s="24"/>
      <c r="AE44" s="79"/>
      <c r="AF44" s="79"/>
    </row>
    <row r="45" spans="1:36" s="18" customFormat="1" ht="14.25" customHeight="1" x14ac:dyDescent="0.2">
      <c r="A45" s="124" t="s">
        <v>30</v>
      </c>
      <c r="B45" s="124"/>
      <c r="C45" s="124"/>
      <c r="D45" s="124"/>
      <c r="E45" s="124"/>
      <c r="F45" s="124"/>
      <c r="G45" s="124"/>
      <c r="H45" s="124"/>
      <c r="I45" s="124"/>
      <c r="J45" s="124"/>
      <c r="K45" s="124"/>
      <c r="L45" s="124"/>
      <c r="M45" s="124"/>
      <c r="N45" s="124"/>
      <c r="O45" s="124"/>
      <c r="P45" s="124"/>
      <c r="Q45" s="38"/>
      <c r="R45" s="38"/>
      <c r="S45" s="113"/>
      <c r="T45" s="38"/>
      <c r="U45" s="38"/>
      <c r="V45" s="108"/>
      <c r="W45" s="115"/>
      <c r="X45" s="38"/>
      <c r="Y45" s="25"/>
      <c r="Z45" s="25"/>
      <c r="AE45" s="79"/>
      <c r="AF45" s="79"/>
    </row>
    <row r="46" spans="1:36" s="18" customFormat="1" ht="13.5" customHeight="1" x14ac:dyDescent="0.2">
      <c r="A46" s="125" t="s">
        <v>31</v>
      </c>
      <c r="B46" s="125"/>
      <c r="C46" s="125"/>
      <c r="D46" s="125"/>
      <c r="E46" s="125"/>
      <c r="F46" s="125"/>
      <c r="G46" s="125"/>
      <c r="H46" s="125"/>
      <c r="I46" s="125"/>
      <c r="J46" s="125"/>
      <c r="K46" s="125"/>
      <c r="L46" s="125"/>
      <c r="M46" s="125"/>
      <c r="N46" s="125"/>
      <c r="O46" s="125"/>
      <c r="P46" s="125"/>
      <c r="Q46" s="37"/>
      <c r="R46" s="37"/>
      <c r="S46" s="113"/>
      <c r="T46" s="37"/>
      <c r="U46" s="37"/>
      <c r="V46" s="109"/>
      <c r="W46" s="116"/>
      <c r="X46" s="37"/>
      <c r="Y46" s="26"/>
      <c r="Z46" s="26"/>
      <c r="AE46" s="79"/>
      <c r="AF46" s="79"/>
    </row>
    <row r="47" spans="1:36" x14ac:dyDescent="0.3">
      <c r="G47" s="54"/>
      <c r="H47" s="54"/>
      <c r="I47" s="54"/>
      <c r="J47" s="54"/>
      <c r="K47" s="54"/>
      <c r="L47" s="54"/>
      <c r="M47" s="54"/>
      <c r="N47" s="55"/>
      <c r="O47" s="54"/>
      <c r="P47" s="54"/>
      <c r="Q47" s="54"/>
      <c r="R47" s="54"/>
      <c r="S47" s="113"/>
      <c r="T47" s="54"/>
      <c r="U47" s="54"/>
      <c r="V47" s="54"/>
      <c r="W47" s="54"/>
      <c r="X47" s="54"/>
    </row>
    <row r="48" spans="1:36" x14ac:dyDescent="0.3">
      <c r="A48" s="80" t="s">
        <v>47</v>
      </c>
      <c r="S48" s="113"/>
    </row>
    <row r="49" spans="1:26" x14ac:dyDescent="0.3">
      <c r="A49" s="81" t="s">
        <v>48</v>
      </c>
      <c r="B49"/>
      <c r="C49"/>
      <c r="D49"/>
      <c r="E49"/>
      <c r="F49" s="35"/>
      <c r="G49" s="35"/>
      <c r="H49" s="35"/>
      <c r="I49" s="35"/>
      <c r="J49" s="35"/>
      <c r="K49" s="35"/>
      <c r="L49" s="35"/>
      <c r="M49" s="35"/>
      <c r="N49" s="35"/>
      <c r="O49" s="35"/>
      <c r="P49" s="35"/>
      <c r="Q49" s="35"/>
      <c r="R49" s="35"/>
      <c r="S49" s="113"/>
      <c r="T49" s="35"/>
      <c r="U49" s="35"/>
      <c r="V49" s="35"/>
      <c r="W49" s="35"/>
      <c r="X49" s="35"/>
    </row>
    <row r="50" spans="1:26" x14ac:dyDescent="0.3">
      <c r="S50" s="113"/>
    </row>
    <row r="51" spans="1:26" x14ac:dyDescent="0.3">
      <c r="S51" s="113"/>
    </row>
    <row r="52" spans="1:26" x14ac:dyDescent="0.3">
      <c r="S52" s="113"/>
    </row>
    <row r="53" spans="1:26" x14ac:dyDescent="0.3">
      <c r="S53" s="113"/>
    </row>
    <row r="54" spans="1:26" x14ac:dyDescent="0.3">
      <c r="A54"/>
      <c r="B54"/>
      <c r="C54"/>
      <c r="D54"/>
      <c r="E54"/>
      <c r="F54"/>
      <c r="G54"/>
      <c r="H54"/>
      <c r="I54"/>
      <c r="J54"/>
      <c r="K54"/>
      <c r="L54"/>
      <c r="M54"/>
      <c r="N54"/>
      <c r="O54"/>
      <c r="P54"/>
      <c r="Q54"/>
      <c r="R54"/>
      <c r="S54" s="113"/>
      <c r="T54"/>
      <c r="U54"/>
      <c r="V54"/>
      <c r="W54"/>
      <c r="X54"/>
      <c r="Y54"/>
      <c r="Z54"/>
    </row>
    <row r="55" spans="1:26" x14ac:dyDescent="0.3">
      <c r="A55"/>
      <c r="B55"/>
      <c r="C55"/>
      <c r="D55"/>
      <c r="E55"/>
      <c r="F55"/>
      <c r="G55"/>
      <c r="H55"/>
      <c r="I55"/>
      <c r="J55"/>
      <c r="K55"/>
      <c r="L55"/>
      <c r="M55"/>
      <c r="N55"/>
      <c r="O55"/>
      <c r="P55"/>
      <c r="Q55"/>
      <c r="R55"/>
      <c r="S55" s="113"/>
      <c r="T55"/>
      <c r="U55"/>
      <c r="V55"/>
      <c r="W55"/>
      <c r="X55"/>
      <c r="Y55"/>
      <c r="Z55"/>
    </row>
    <row r="56" spans="1:26" x14ac:dyDescent="0.3">
      <c r="A56"/>
      <c r="B56"/>
      <c r="C56"/>
      <c r="D56"/>
      <c r="E56"/>
      <c r="F56"/>
      <c r="G56"/>
      <c r="H56"/>
      <c r="I56"/>
      <c r="J56"/>
      <c r="K56"/>
      <c r="L56"/>
      <c r="M56"/>
      <c r="N56"/>
      <c r="O56"/>
      <c r="P56"/>
      <c r="Q56"/>
      <c r="R56"/>
      <c r="S56" s="113"/>
      <c r="T56"/>
      <c r="U56"/>
      <c r="V56"/>
      <c r="W56"/>
      <c r="X56"/>
      <c r="Y56"/>
      <c r="Z56"/>
    </row>
    <row r="57" spans="1:26" x14ac:dyDescent="0.3">
      <c r="A57"/>
      <c r="B57"/>
      <c r="C57"/>
      <c r="D57"/>
      <c r="E57"/>
      <c r="F57"/>
      <c r="G57"/>
      <c r="H57"/>
      <c r="I57"/>
      <c r="J57"/>
      <c r="K57"/>
      <c r="L57"/>
      <c r="M57"/>
      <c r="N57"/>
      <c r="O57"/>
      <c r="P57"/>
      <c r="Q57"/>
      <c r="R57"/>
      <c r="S57" s="113"/>
      <c r="T57"/>
      <c r="U57"/>
      <c r="V57"/>
      <c r="W57"/>
      <c r="X57"/>
      <c r="Y57"/>
      <c r="Z57"/>
    </row>
    <row r="58" spans="1:26" x14ac:dyDescent="0.3">
      <c r="A58"/>
      <c r="B58"/>
      <c r="C58"/>
      <c r="D58"/>
      <c r="E58"/>
      <c r="F58"/>
      <c r="G58"/>
      <c r="H58"/>
      <c r="I58"/>
      <c r="J58"/>
      <c r="K58"/>
      <c r="L58"/>
      <c r="M58"/>
      <c r="N58"/>
      <c r="O58"/>
      <c r="P58"/>
      <c r="Q58"/>
      <c r="R58"/>
      <c r="S58" s="113"/>
      <c r="T58"/>
      <c r="U58"/>
      <c r="V58"/>
      <c r="W58"/>
      <c r="X58"/>
      <c r="Y58"/>
      <c r="Z58"/>
    </row>
    <row r="59" spans="1:26" x14ac:dyDescent="0.3">
      <c r="A59"/>
      <c r="B59"/>
      <c r="C59"/>
      <c r="D59"/>
      <c r="E59"/>
      <c r="F59"/>
      <c r="G59"/>
      <c r="H59"/>
      <c r="I59"/>
      <c r="J59"/>
      <c r="K59"/>
      <c r="L59"/>
      <c r="M59"/>
      <c r="N59"/>
      <c r="O59"/>
      <c r="P59"/>
      <c r="Q59"/>
      <c r="R59"/>
      <c r="S59" s="113"/>
      <c r="T59"/>
      <c r="U59"/>
      <c r="V59"/>
      <c r="W59"/>
      <c r="X59"/>
      <c r="Y59"/>
      <c r="Z59"/>
    </row>
    <row r="60" spans="1:26" x14ac:dyDescent="0.3">
      <c r="A60"/>
      <c r="B60"/>
      <c r="C60"/>
      <c r="D60"/>
      <c r="E60"/>
      <c r="F60"/>
      <c r="G60"/>
      <c r="H60"/>
      <c r="I60"/>
      <c r="J60"/>
      <c r="K60"/>
      <c r="L60"/>
      <c r="M60"/>
      <c r="N60"/>
      <c r="O60"/>
      <c r="P60"/>
      <c r="Q60"/>
      <c r="R60"/>
      <c r="S60" s="113"/>
      <c r="T60"/>
      <c r="U60"/>
      <c r="V60"/>
      <c r="W60"/>
      <c r="X60"/>
      <c r="Y60"/>
      <c r="Z60"/>
    </row>
    <row r="61" spans="1:26" x14ac:dyDescent="0.3">
      <c r="A61"/>
      <c r="B61"/>
      <c r="C61"/>
      <c r="D61"/>
      <c r="E61"/>
      <c r="F61"/>
      <c r="G61"/>
      <c r="H61"/>
      <c r="I61"/>
      <c r="J61"/>
      <c r="K61"/>
      <c r="L61"/>
      <c r="M61"/>
      <c r="N61"/>
      <c r="O61"/>
      <c r="P61"/>
      <c r="Q61"/>
      <c r="R61"/>
      <c r="S61" s="113"/>
      <c r="T61"/>
      <c r="U61"/>
      <c r="V61"/>
      <c r="W61"/>
      <c r="X61"/>
      <c r="Y61"/>
      <c r="Z61"/>
    </row>
    <row r="62" spans="1:26" x14ac:dyDescent="0.3">
      <c r="A62"/>
      <c r="B62"/>
      <c r="C62"/>
      <c r="D62"/>
      <c r="E62"/>
      <c r="F62"/>
      <c r="G62"/>
      <c r="H62"/>
      <c r="I62"/>
      <c r="J62"/>
      <c r="K62"/>
      <c r="L62"/>
      <c r="M62"/>
      <c r="N62"/>
      <c r="O62"/>
      <c r="P62"/>
      <c r="Q62"/>
      <c r="R62"/>
      <c r="S62" s="113"/>
      <c r="T62"/>
      <c r="U62"/>
      <c r="V62"/>
      <c r="W62"/>
      <c r="X62"/>
      <c r="Y62"/>
      <c r="Z62"/>
    </row>
    <row r="63" spans="1:26" x14ac:dyDescent="0.3">
      <c r="A63"/>
      <c r="B63"/>
      <c r="C63"/>
      <c r="D63"/>
      <c r="E63"/>
      <c r="F63"/>
      <c r="G63"/>
      <c r="H63"/>
      <c r="I63"/>
      <c r="J63"/>
      <c r="K63"/>
      <c r="L63"/>
      <c r="M63"/>
      <c r="N63"/>
      <c r="O63"/>
      <c r="P63"/>
      <c r="Q63"/>
      <c r="R63"/>
      <c r="S63" s="113"/>
      <c r="T63"/>
      <c r="U63"/>
      <c r="V63"/>
      <c r="W63"/>
      <c r="X63"/>
      <c r="Y63"/>
      <c r="Z63"/>
    </row>
    <row r="64" spans="1:26" x14ac:dyDescent="0.3">
      <c r="A64"/>
      <c r="B64"/>
      <c r="C64"/>
      <c r="D64"/>
      <c r="E64"/>
      <c r="F64"/>
      <c r="G64"/>
      <c r="H64"/>
      <c r="I64"/>
      <c r="J64"/>
      <c r="K64"/>
      <c r="L64"/>
      <c r="M64"/>
      <c r="N64"/>
      <c r="O64"/>
      <c r="P64"/>
      <c r="Q64"/>
      <c r="R64"/>
      <c r="S64" s="113"/>
      <c r="T64"/>
      <c r="U64"/>
      <c r="V64"/>
      <c r="W64"/>
      <c r="X64"/>
      <c r="Y64"/>
      <c r="Z64"/>
    </row>
    <row r="65" spans="1:26" x14ac:dyDescent="0.3">
      <c r="A65"/>
      <c r="B65"/>
      <c r="C65"/>
      <c r="D65"/>
      <c r="E65"/>
      <c r="F65"/>
      <c r="G65"/>
      <c r="H65"/>
      <c r="I65"/>
      <c r="J65"/>
      <c r="K65"/>
      <c r="L65"/>
      <c r="M65"/>
      <c r="N65"/>
      <c r="O65"/>
      <c r="P65"/>
      <c r="Q65"/>
      <c r="R65"/>
      <c r="S65" s="113"/>
      <c r="T65"/>
      <c r="U65"/>
      <c r="V65"/>
      <c r="W65"/>
      <c r="X65"/>
      <c r="Y65"/>
      <c r="Z65"/>
    </row>
    <row r="66" spans="1:26" x14ac:dyDescent="0.3">
      <c r="A66"/>
      <c r="B66"/>
      <c r="C66"/>
      <c r="D66"/>
      <c r="E66"/>
      <c r="F66"/>
      <c r="G66"/>
      <c r="H66"/>
      <c r="I66"/>
      <c r="J66"/>
      <c r="K66"/>
      <c r="L66"/>
      <c r="M66"/>
      <c r="N66"/>
      <c r="O66"/>
      <c r="P66"/>
      <c r="Q66"/>
      <c r="R66"/>
      <c r="S66" s="113"/>
      <c r="T66"/>
      <c r="U66"/>
      <c r="V66"/>
      <c r="W66"/>
      <c r="X66"/>
      <c r="Y66"/>
      <c r="Z66"/>
    </row>
    <row r="67" spans="1:26" x14ac:dyDescent="0.3">
      <c r="A67"/>
      <c r="B67"/>
      <c r="C67"/>
      <c r="D67"/>
      <c r="E67"/>
      <c r="F67"/>
      <c r="G67"/>
      <c r="H67"/>
      <c r="I67"/>
      <c r="J67"/>
      <c r="K67"/>
      <c r="L67"/>
      <c r="M67"/>
      <c r="N67"/>
      <c r="O67"/>
      <c r="P67"/>
      <c r="Q67"/>
      <c r="R67"/>
      <c r="S67" s="113"/>
      <c r="T67"/>
      <c r="U67"/>
      <c r="V67"/>
      <c r="W67"/>
      <c r="X67"/>
      <c r="Y67"/>
      <c r="Z67"/>
    </row>
    <row r="68" spans="1:26" x14ac:dyDescent="0.3">
      <c r="A68"/>
      <c r="B68"/>
      <c r="C68"/>
      <c r="D68"/>
      <c r="E68"/>
      <c r="F68"/>
      <c r="G68"/>
      <c r="H68"/>
      <c r="I68"/>
      <c r="J68"/>
      <c r="K68"/>
      <c r="L68"/>
      <c r="M68"/>
      <c r="N68"/>
      <c r="O68"/>
      <c r="P68"/>
      <c r="Q68"/>
      <c r="R68"/>
      <c r="S68" s="113"/>
      <c r="T68"/>
      <c r="U68"/>
      <c r="V68"/>
      <c r="W68"/>
      <c r="X68"/>
      <c r="Y68"/>
      <c r="Z68"/>
    </row>
    <row r="69" spans="1:26" x14ac:dyDescent="0.3">
      <c r="A69"/>
      <c r="B69"/>
      <c r="C69"/>
      <c r="D69"/>
      <c r="E69"/>
      <c r="F69"/>
      <c r="G69"/>
      <c r="H69"/>
      <c r="I69"/>
      <c r="J69"/>
      <c r="K69"/>
      <c r="L69"/>
      <c r="M69"/>
      <c r="N69"/>
      <c r="O69"/>
      <c r="P69"/>
      <c r="Q69"/>
      <c r="R69"/>
      <c r="S69" s="113"/>
      <c r="T69"/>
      <c r="U69"/>
      <c r="V69"/>
      <c r="W69"/>
      <c r="X69"/>
      <c r="Y69"/>
      <c r="Z69"/>
    </row>
    <row r="70" spans="1:26" x14ac:dyDescent="0.3">
      <c r="A70"/>
      <c r="B70"/>
      <c r="C70"/>
      <c r="D70"/>
      <c r="E70"/>
      <c r="F70"/>
      <c r="G70"/>
      <c r="H70"/>
      <c r="I70"/>
      <c r="J70"/>
      <c r="K70"/>
      <c r="L70"/>
      <c r="M70"/>
      <c r="N70"/>
      <c r="O70"/>
      <c r="P70"/>
      <c r="Q70"/>
      <c r="R70"/>
      <c r="S70" s="113"/>
      <c r="T70"/>
      <c r="U70"/>
      <c r="V70"/>
      <c r="W70"/>
      <c r="X70"/>
      <c r="Y70"/>
      <c r="Z70"/>
    </row>
    <row r="71" spans="1:26" x14ac:dyDescent="0.3">
      <c r="A71"/>
      <c r="B71"/>
      <c r="C71"/>
      <c r="D71"/>
      <c r="E71"/>
      <c r="F71"/>
      <c r="G71"/>
      <c r="H71"/>
      <c r="I71"/>
      <c r="J71"/>
      <c r="K71"/>
      <c r="L71"/>
      <c r="M71"/>
      <c r="N71"/>
      <c r="O71"/>
      <c r="P71"/>
      <c r="Q71"/>
      <c r="R71"/>
      <c r="S71" s="113"/>
      <c r="T71"/>
      <c r="U71"/>
      <c r="V71"/>
      <c r="W71"/>
      <c r="X71"/>
      <c r="Y71"/>
      <c r="Z71"/>
    </row>
    <row r="72" spans="1:26" x14ac:dyDescent="0.3">
      <c r="A72"/>
      <c r="B72"/>
      <c r="C72"/>
      <c r="D72"/>
      <c r="E72"/>
      <c r="F72"/>
      <c r="G72"/>
      <c r="H72"/>
      <c r="I72"/>
      <c r="J72"/>
      <c r="K72"/>
      <c r="L72"/>
      <c r="M72"/>
      <c r="N72"/>
      <c r="O72"/>
      <c r="P72"/>
      <c r="Q72"/>
      <c r="R72"/>
      <c r="S72" s="113"/>
      <c r="T72"/>
      <c r="U72"/>
      <c r="V72"/>
      <c r="W72"/>
      <c r="X72"/>
      <c r="Y72"/>
      <c r="Z72"/>
    </row>
    <row r="73" spans="1:26" x14ac:dyDescent="0.3">
      <c r="A73"/>
      <c r="B73"/>
      <c r="C73"/>
      <c r="D73"/>
      <c r="E73"/>
      <c r="F73"/>
      <c r="G73"/>
      <c r="H73"/>
      <c r="I73"/>
      <c r="J73"/>
      <c r="K73"/>
      <c r="L73"/>
      <c r="M73"/>
      <c r="N73"/>
      <c r="O73"/>
      <c r="P73"/>
      <c r="Q73"/>
      <c r="R73"/>
      <c r="S73" s="113"/>
      <c r="T73"/>
      <c r="U73"/>
      <c r="V73"/>
      <c r="W73"/>
      <c r="X73"/>
      <c r="Y73"/>
      <c r="Z73"/>
    </row>
    <row r="74" spans="1:26" x14ac:dyDescent="0.3">
      <c r="A74"/>
      <c r="B74"/>
      <c r="C74"/>
      <c r="D74"/>
      <c r="E74"/>
      <c r="F74"/>
      <c r="G74"/>
      <c r="H74"/>
      <c r="I74"/>
      <c r="J74"/>
      <c r="K74"/>
      <c r="L74"/>
      <c r="M74"/>
      <c r="N74"/>
      <c r="O74"/>
      <c r="P74"/>
      <c r="Q74"/>
      <c r="R74"/>
      <c r="S74" s="113"/>
      <c r="T74"/>
      <c r="U74"/>
      <c r="V74"/>
      <c r="W74"/>
      <c r="X74"/>
      <c r="Y74"/>
      <c r="Z74"/>
    </row>
    <row r="75" spans="1:26" x14ac:dyDescent="0.3">
      <c r="A75"/>
      <c r="B75"/>
      <c r="C75"/>
      <c r="D75"/>
      <c r="E75"/>
      <c r="F75"/>
      <c r="G75"/>
      <c r="H75"/>
      <c r="I75"/>
      <c r="J75"/>
      <c r="K75"/>
      <c r="L75"/>
      <c r="M75"/>
      <c r="N75"/>
      <c r="O75"/>
      <c r="P75"/>
      <c r="Q75"/>
      <c r="R75"/>
      <c r="S75" s="113"/>
      <c r="T75"/>
      <c r="U75"/>
      <c r="V75"/>
      <c r="W75"/>
      <c r="X75"/>
      <c r="Y75"/>
      <c r="Z75"/>
    </row>
    <row r="76" spans="1:26" x14ac:dyDescent="0.3">
      <c r="A76"/>
      <c r="B76"/>
      <c r="C76"/>
      <c r="D76"/>
      <c r="E76"/>
      <c r="F76"/>
      <c r="G76"/>
      <c r="H76"/>
      <c r="I76"/>
      <c r="J76"/>
      <c r="K76"/>
      <c r="L76"/>
      <c r="M76"/>
      <c r="N76"/>
      <c r="O76"/>
      <c r="P76"/>
      <c r="Q76"/>
      <c r="R76"/>
      <c r="S76" s="113"/>
      <c r="T76"/>
      <c r="U76"/>
      <c r="V76"/>
      <c r="W76"/>
      <c r="X76"/>
      <c r="Y76"/>
      <c r="Z76"/>
    </row>
    <row r="77" spans="1:26" x14ac:dyDescent="0.3">
      <c r="A77"/>
      <c r="B77"/>
      <c r="C77"/>
      <c r="D77"/>
      <c r="E77"/>
      <c r="F77"/>
      <c r="G77"/>
      <c r="H77"/>
      <c r="I77"/>
      <c r="J77"/>
      <c r="K77"/>
      <c r="L77"/>
      <c r="M77"/>
      <c r="N77"/>
      <c r="O77"/>
      <c r="P77"/>
      <c r="Q77"/>
      <c r="R77"/>
      <c r="S77" s="113"/>
      <c r="T77"/>
      <c r="U77"/>
      <c r="V77"/>
      <c r="W77"/>
      <c r="X77"/>
      <c r="Y77"/>
      <c r="Z77"/>
    </row>
    <row r="78" spans="1:26" x14ac:dyDescent="0.3">
      <c r="A78"/>
      <c r="B78"/>
      <c r="C78"/>
      <c r="D78"/>
      <c r="E78"/>
      <c r="F78"/>
      <c r="G78"/>
      <c r="H78"/>
      <c r="I78"/>
      <c r="J78"/>
      <c r="K78"/>
      <c r="L78"/>
      <c r="M78"/>
      <c r="N78"/>
      <c r="O78"/>
      <c r="P78"/>
      <c r="Q78"/>
      <c r="R78"/>
      <c r="S78" s="113"/>
      <c r="T78"/>
      <c r="U78"/>
      <c r="V78"/>
      <c r="W78"/>
      <c r="X78"/>
      <c r="Y78"/>
      <c r="Z78"/>
    </row>
    <row r="79" spans="1:26" x14ac:dyDescent="0.3">
      <c r="A79"/>
      <c r="B79"/>
      <c r="C79"/>
      <c r="D79"/>
      <c r="E79"/>
      <c r="F79"/>
      <c r="G79"/>
      <c r="H79"/>
      <c r="I79"/>
      <c r="J79"/>
      <c r="K79"/>
      <c r="L79"/>
      <c r="M79"/>
      <c r="N79"/>
      <c r="O79"/>
      <c r="P79"/>
      <c r="Q79"/>
      <c r="R79"/>
      <c r="S79" s="113"/>
      <c r="T79"/>
      <c r="U79"/>
      <c r="V79"/>
      <c r="W79"/>
      <c r="X79"/>
      <c r="Y79"/>
      <c r="Z79"/>
    </row>
    <row r="80" spans="1:26" x14ac:dyDescent="0.3">
      <c r="A80"/>
      <c r="B80"/>
      <c r="C80"/>
      <c r="D80"/>
      <c r="E80"/>
      <c r="F80"/>
      <c r="G80"/>
      <c r="H80"/>
      <c r="I80"/>
      <c r="J80"/>
      <c r="K80"/>
      <c r="L80"/>
      <c r="M80"/>
      <c r="N80"/>
      <c r="O80"/>
      <c r="P80"/>
      <c r="Q80"/>
      <c r="R80"/>
      <c r="S80" s="113"/>
      <c r="T80"/>
      <c r="U80"/>
      <c r="V80"/>
      <c r="W80"/>
      <c r="X80"/>
      <c r="Y80"/>
      <c r="Z80"/>
    </row>
    <row r="81" spans="1:26" x14ac:dyDescent="0.3">
      <c r="A81"/>
      <c r="B81"/>
      <c r="C81"/>
      <c r="D81"/>
      <c r="E81"/>
      <c r="F81"/>
      <c r="G81"/>
      <c r="H81"/>
      <c r="I81"/>
      <c r="J81"/>
      <c r="K81"/>
      <c r="L81"/>
      <c r="M81"/>
      <c r="N81"/>
      <c r="O81"/>
      <c r="P81"/>
      <c r="Q81"/>
      <c r="R81"/>
      <c r="S81" s="113"/>
      <c r="T81"/>
      <c r="U81"/>
      <c r="V81"/>
      <c r="W81"/>
      <c r="X81"/>
      <c r="Y81"/>
      <c r="Z81"/>
    </row>
    <row r="82" spans="1:26" x14ac:dyDescent="0.3">
      <c r="A82"/>
      <c r="B82"/>
      <c r="C82"/>
      <c r="D82"/>
      <c r="E82"/>
      <c r="F82"/>
      <c r="G82"/>
      <c r="H82"/>
      <c r="I82"/>
      <c r="J82"/>
      <c r="K82"/>
      <c r="L82"/>
      <c r="M82"/>
      <c r="N82"/>
      <c r="O82"/>
      <c r="P82"/>
      <c r="Q82"/>
      <c r="R82"/>
      <c r="S82" s="113"/>
      <c r="T82"/>
      <c r="U82"/>
      <c r="V82"/>
      <c r="W82"/>
      <c r="X82"/>
      <c r="Y82"/>
      <c r="Z82"/>
    </row>
    <row r="83" spans="1:26" x14ac:dyDescent="0.3">
      <c r="A83"/>
      <c r="B83"/>
      <c r="C83"/>
      <c r="D83"/>
      <c r="E83"/>
      <c r="F83"/>
      <c r="G83"/>
      <c r="H83"/>
      <c r="I83"/>
      <c r="J83"/>
      <c r="K83"/>
      <c r="L83"/>
      <c r="M83"/>
      <c r="N83"/>
      <c r="O83"/>
      <c r="P83"/>
      <c r="Q83"/>
      <c r="R83"/>
      <c r="S83" s="113"/>
      <c r="T83"/>
      <c r="U83"/>
      <c r="V83"/>
      <c r="W83"/>
      <c r="X83"/>
      <c r="Y83"/>
      <c r="Z83"/>
    </row>
    <row r="84" spans="1:26" x14ac:dyDescent="0.3">
      <c r="S84" s="113"/>
    </row>
  </sheetData>
  <sheetProtection insertColumns="0" insertRows="0" deleteColumns="0" deleteRows="0"/>
  <mergeCells count="8">
    <mergeCell ref="Z5:AD5"/>
    <mergeCell ref="AF5:AJ5"/>
    <mergeCell ref="A4:O4"/>
    <mergeCell ref="A45:P45"/>
    <mergeCell ref="A46:P46"/>
    <mergeCell ref="B5:X5"/>
    <mergeCell ref="A42:Y42"/>
    <mergeCell ref="A5:A6"/>
  </mergeCells>
  <phoneticPr fontId="4" type="noConversion"/>
  <hyperlinks>
    <hyperlink ref="A44" r:id="rId1"/>
    <hyperlink ref="A49" r:id="rId2"/>
  </hyperlinks>
  <pageMargins left="0.59" right="0.61" top="0.984251969" bottom="0.984251969" header="0.4921259845" footer="0.4921259845"/>
  <pageSetup scale="41"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Estimation population</vt:lpstr>
      <vt:lpstr>'Estimation population'!Zone_d_impression</vt:lpstr>
    </vt:vector>
  </TitlesOfParts>
  <Company>Ville de Québec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Communauté Métropolitaine de Québec</dc:creator>
  <cp:lastModifiedBy>Richard-Choquette, Éloïse (CMQ-DIR)</cp:lastModifiedBy>
  <cp:lastPrinted>2017-12-12T16:29:58Z</cp:lastPrinted>
  <dcterms:created xsi:type="dcterms:W3CDTF">2011-02-14T19:08:01Z</dcterms:created>
  <dcterms:modified xsi:type="dcterms:W3CDTF">2019-04-08T15:42:30Z</dcterms:modified>
</cp:coreProperties>
</file>